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C:\TEMP\CIT-S\3_Prestations\4_DIRECTIVES DES CONSTRUCTIONS (INTERNET)\08. Décompte et réception\Formulaires\"/>
    </mc:Choice>
  </mc:AlternateContent>
  <xr:revisionPtr revIDLastSave="0" documentId="13_ncr:1_{069DB46B-C4C2-4C50-8377-E87DB38729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COMPTE FINAL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8" l="1"/>
  <c r="E12" i="8"/>
  <c r="E13" i="8" s="1"/>
  <c r="E14" i="8" s="1"/>
  <c r="E15" i="8" s="1"/>
  <c r="E16" i="8" s="1"/>
  <c r="F32" i="8"/>
  <c r="F34" i="8"/>
  <c r="H27" i="8" l="1"/>
  <c r="D70" i="8"/>
  <c r="B55" i="8"/>
  <c r="B30" i="8"/>
  <c r="F60" i="8"/>
  <c r="F59" i="8"/>
  <c r="F58" i="8"/>
  <c r="B71" i="8"/>
  <c r="F13" i="8"/>
  <c r="F12" i="8"/>
  <c r="P82" i="8"/>
  <c r="O82" i="8"/>
  <c r="N82" i="8"/>
  <c r="M82" i="8"/>
  <c r="L82" i="8"/>
  <c r="K82" i="8"/>
  <c r="J82" i="8"/>
  <c r="I82" i="8"/>
  <c r="H82" i="8"/>
  <c r="P78" i="8"/>
  <c r="O78" i="8"/>
  <c r="N78" i="8"/>
  <c r="M78" i="8"/>
  <c r="L78" i="8"/>
  <c r="K78" i="8"/>
  <c r="J78" i="8"/>
  <c r="I78" i="8"/>
  <c r="H78" i="8"/>
  <c r="F73" i="8"/>
  <c r="F67" i="8"/>
  <c r="E65" i="8"/>
  <c r="E64" i="8"/>
  <c r="E63" i="8"/>
  <c r="P62" i="8"/>
  <c r="O62" i="8"/>
  <c r="N62" i="8"/>
  <c r="M62" i="8"/>
  <c r="L62" i="8"/>
  <c r="K62" i="8"/>
  <c r="J62" i="8"/>
  <c r="I62" i="8"/>
  <c r="H62" i="8"/>
  <c r="F61" i="8"/>
  <c r="F57" i="8"/>
  <c r="F51" i="8"/>
  <c r="F45" i="8"/>
  <c r="P40" i="8"/>
  <c r="O40" i="8"/>
  <c r="N40" i="8"/>
  <c r="M40" i="8"/>
  <c r="L40" i="8"/>
  <c r="K40" i="8"/>
  <c r="J40" i="8"/>
  <c r="I40" i="8"/>
  <c r="H40" i="8"/>
  <c r="F39" i="8"/>
  <c r="F38" i="8"/>
  <c r="F37" i="8"/>
  <c r="F36" i="8"/>
  <c r="F35" i="8"/>
  <c r="F33" i="8"/>
  <c r="P31" i="8"/>
  <c r="P56" i="8" s="1"/>
  <c r="O31" i="8"/>
  <c r="O56" i="8" s="1"/>
  <c r="N31" i="8"/>
  <c r="N56" i="8" s="1"/>
  <c r="M31" i="8"/>
  <c r="M56" i="8" s="1"/>
  <c r="L31" i="8"/>
  <c r="L56" i="8" s="1"/>
  <c r="K31" i="8"/>
  <c r="K56" i="8" s="1"/>
  <c r="J31" i="8"/>
  <c r="J56" i="8" s="1"/>
  <c r="I31" i="8"/>
  <c r="I56" i="8" s="1"/>
  <c r="H31" i="8"/>
  <c r="H56" i="8" s="1"/>
  <c r="E26" i="8"/>
  <c r="E22" i="8"/>
  <c r="P17" i="8"/>
  <c r="P18" i="8" s="1"/>
  <c r="O17" i="8"/>
  <c r="O18" i="8" s="1"/>
  <c r="N17" i="8"/>
  <c r="N18" i="8" s="1"/>
  <c r="M17" i="8"/>
  <c r="M18" i="8" s="1"/>
  <c r="L17" i="8"/>
  <c r="L18" i="8" s="1"/>
  <c r="K17" i="8"/>
  <c r="K18" i="8" s="1"/>
  <c r="J17" i="8"/>
  <c r="J18" i="8" s="1"/>
  <c r="I17" i="8"/>
  <c r="I18" i="8" s="1"/>
  <c r="H17" i="8"/>
  <c r="H18" i="8" s="1"/>
  <c r="H20" i="8" s="1"/>
  <c r="F16" i="8"/>
  <c r="F15" i="8"/>
  <c r="F14" i="8"/>
  <c r="F62" i="8" l="1"/>
  <c r="O20" i="8"/>
  <c r="P20" i="8"/>
  <c r="N20" i="8"/>
  <c r="M20" i="8"/>
  <c r="L20" i="8"/>
  <c r="K20" i="8"/>
  <c r="J20" i="8"/>
  <c r="I20" i="8"/>
  <c r="F82" i="8"/>
  <c r="F40" i="8"/>
  <c r="F17" i="8"/>
  <c r="F18" i="8"/>
  <c r="H41" i="8"/>
  <c r="H42" i="8" s="1"/>
  <c r="H43" i="8" s="1"/>
  <c r="J41" i="8"/>
  <c r="L41" i="8"/>
  <c r="L42" i="8" s="1"/>
  <c r="L43" i="8" s="1"/>
  <c r="N41" i="8"/>
  <c r="P41" i="8"/>
  <c r="P42" i="8" s="1"/>
  <c r="P43" i="8" s="1"/>
  <c r="H63" i="8"/>
  <c r="J63" i="8"/>
  <c r="J64" i="8" s="1"/>
  <c r="L63" i="8"/>
  <c r="L64" i="8" s="1"/>
  <c r="N63" i="8"/>
  <c r="N64" i="8" s="1"/>
  <c r="P63" i="8"/>
  <c r="P64" i="8" s="1"/>
  <c r="I41" i="8"/>
  <c r="I42" i="8" s="1"/>
  <c r="K41" i="8"/>
  <c r="K42" i="8" s="1"/>
  <c r="M41" i="8"/>
  <c r="M42" i="8" s="1"/>
  <c r="M43" i="8" s="1"/>
  <c r="O41" i="8"/>
  <c r="O42" i="8" s="1"/>
  <c r="I63" i="8"/>
  <c r="K63" i="8"/>
  <c r="M63" i="8"/>
  <c r="O63" i="8"/>
  <c r="O43" i="8" l="1"/>
  <c r="O44" i="8" s="1"/>
  <c r="O46" i="8" s="1"/>
  <c r="O47" i="8" s="1"/>
  <c r="O49" i="8" s="1"/>
  <c r="K43" i="8"/>
  <c r="K44" i="8" s="1"/>
  <c r="K46" i="8" s="1"/>
  <c r="K47" i="8" s="1"/>
  <c r="K49" i="8" s="1"/>
  <c r="I43" i="8"/>
  <c r="I44" i="8" s="1"/>
  <c r="I46" i="8" s="1"/>
  <c r="I47" i="8" s="1"/>
  <c r="I49" i="8" s="1"/>
  <c r="M44" i="8"/>
  <c r="M46" i="8" s="1"/>
  <c r="M47" i="8" s="1"/>
  <c r="M49" i="8" s="1"/>
  <c r="P44" i="8"/>
  <c r="P46" i="8" s="1"/>
  <c r="P47" i="8" s="1"/>
  <c r="P49" i="8" s="1"/>
  <c r="N65" i="8"/>
  <c r="N66" i="8" s="1"/>
  <c r="N68" i="8" s="1"/>
  <c r="J65" i="8"/>
  <c r="J66" i="8" s="1"/>
  <c r="J68" i="8" s="1"/>
  <c r="L44" i="8"/>
  <c r="L46" i="8" s="1"/>
  <c r="F19" i="8"/>
  <c r="F20" i="8" s="1"/>
  <c r="P65" i="8"/>
  <c r="P66" i="8" s="1"/>
  <c r="P68" i="8" s="1"/>
  <c r="L65" i="8"/>
  <c r="L66" i="8" s="1"/>
  <c r="L68" i="8" s="1"/>
  <c r="M64" i="8"/>
  <c r="M65" i="8" s="1"/>
  <c r="I64" i="8"/>
  <c r="I65" i="8" s="1"/>
  <c r="N42" i="8"/>
  <c r="N43" i="8" s="1"/>
  <c r="J42" i="8"/>
  <c r="J43" i="8" s="1"/>
  <c r="F41" i="8"/>
  <c r="O64" i="8"/>
  <c r="O65" i="8" s="1"/>
  <c r="K64" i="8"/>
  <c r="K65" i="8" s="1"/>
  <c r="F63" i="8"/>
  <c r="H64" i="8"/>
  <c r="H44" i="8"/>
  <c r="H46" i="8" s="1"/>
  <c r="F42" i="8" l="1"/>
  <c r="F43" i="8"/>
  <c r="N44" i="8"/>
  <c r="N46" i="8" s="1"/>
  <c r="N47" i="8" s="1"/>
  <c r="N49" i="8" s="1"/>
  <c r="P69" i="8"/>
  <c r="P71" i="8" s="1"/>
  <c r="I53" i="8"/>
  <c r="I21" i="8"/>
  <c r="P21" i="8"/>
  <c r="P53" i="8"/>
  <c r="O53" i="8"/>
  <c r="O21" i="8"/>
  <c r="L69" i="8"/>
  <c r="L71" i="8" s="1"/>
  <c r="L75" i="8" s="1"/>
  <c r="M53" i="8"/>
  <c r="M21" i="8"/>
  <c r="K53" i="8"/>
  <c r="K21" i="8"/>
  <c r="L47" i="8"/>
  <c r="L49" i="8" s="1"/>
  <c r="J69" i="8"/>
  <c r="J71" i="8" s="1"/>
  <c r="J75" i="8" s="1"/>
  <c r="N69" i="8"/>
  <c r="N71" i="8" s="1"/>
  <c r="N75" i="8" s="1"/>
  <c r="H47" i="8"/>
  <c r="F64" i="8"/>
  <c r="I66" i="8"/>
  <c r="I68" i="8" s="1"/>
  <c r="K66" i="8"/>
  <c r="K68" i="8" s="1"/>
  <c r="J44" i="8"/>
  <c r="J46" i="8" s="1"/>
  <c r="M66" i="8"/>
  <c r="M68" i="8" s="1"/>
  <c r="H65" i="8"/>
  <c r="F65" i="8" s="1"/>
  <c r="O66" i="8"/>
  <c r="O68" i="8" s="1"/>
  <c r="F44" i="8" l="1"/>
  <c r="F46" i="8" s="1"/>
  <c r="N21" i="8"/>
  <c r="N80" i="8"/>
  <c r="N84" i="8" s="1"/>
  <c r="N53" i="8"/>
  <c r="P75" i="8"/>
  <c r="P80" i="8"/>
  <c r="P84" i="8" s="1"/>
  <c r="L21" i="8"/>
  <c r="L80" i="8"/>
  <c r="L84" i="8" s="1"/>
  <c r="L53" i="8"/>
  <c r="J47" i="8"/>
  <c r="J49" i="8" s="1"/>
  <c r="K69" i="8"/>
  <c r="K71" i="8" s="1"/>
  <c r="K22" i="8"/>
  <c r="K27" i="8" s="1"/>
  <c r="K25" i="8"/>
  <c r="O22" i="8"/>
  <c r="O27" i="8" s="1"/>
  <c r="O25" i="8"/>
  <c r="I22" i="8"/>
  <c r="I27" i="8" s="1"/>
  <c r="I25" i="8"/>
  <c r="H66" i="8"/>
  <c r="O69" i="8"/>
  <c r="O71" i="8" s="1"/>
  <c r="M69" i="8"/>
  <c r="M71" i="8" s="1"/>
  <c r="I69" i="8"/>
  <c r="I71" i="8" s="1"/>
  <c r="M22" i="8"/>
  <c r="M27" i="8" s="1"/>
  <c r="M25" i="8"/>
  <c r="P25" i="8"/>
  <c r="P22" i="8"/>
  <c r="P27" i="8" s="1"/>
  <c r="H49" i="8"/>
  <c r="F47" i="8" l="1"/>
  <c r="F49" i="8" s="1"/>
  <c r="F53" i="8" s="1"/>
  <c r="K75" i="8"/>
  <c r="K80" i="8"/>
  <c r="K84" i="8" s="1"/>
  <c r="J21" i="8"/>
  <c r="J80" i="8"/>
  <c r="J84" i="8" s="1"/>
  <c r="J53" i="8"/>
  <c r="M26" i="8"/>
  <c r="M28" i="8" s="1"/>
  <c r="M24" i="8"/>
  <c r="I75" i="8"/>
  <c r="I80" i="8"/>
  <c r="I84" i="8" s="1"/>
  <c r="M75" i="8"/>
  <c r="M80" i="8"/>
  <c r="M84" i="8" s="1"/>
  <c r="O75" i="8"/>
  <c r="O80" i="8"/>
  <c r="O84" i="8" s="1"/>
  <c r="H68" i="8"/>
  <c r="F66" i="8"/>
  <c r="I26" i="8"/>
  <c r="I28" i="8" s="1"/>
  <c r="I24" i="8"/>
  <c r="O26" i="8"/>
  <c r="O28" i="8" s="1"/>
  <c r="O24" i="8"/>
  <c r="K26" i="8"/>
  <c r="K28" i="8" s="1"/>
  <c r="K24" i="8"/>
  <c r="N25" i="8"/>
  <c r="N22" i="8"/>
  <c r="N27" i="8" s="1"/>
  <c r="H21" i="8"/>
  <c r="H53" i="8"/>
  <c r="P24" i="8"/>
  <c r="P26" i="8"/>
  <c r="P28" i="8" s="1"/>
  <c r="L25" i="8"/>
  <c r="L22" i="8"/>
  <c r="L27" i="8" s="1"/>
  <c r="L24" i="8" l="1"/>
  <c r="L26" i="8"/>
  <c r="L28" i="8" s="1"/>
  <c r="H25" i="8"/>
  <c r="H22" i="8"/>
  <c r="H24" i="8" s="1"/>
  <c r="F21" i="8"/>
  <c r="F25" i="8" s="1"/>
  <c r="H69" i="8"/>
  <c r="F69" i="8" s="1"/>
  <c r="F68" i="8"/>
  <c r="N24" i="8"/>
  <c r="N26" i="8"/>
  <c r="N28" i="8" s="1"/>
  <c r="J25" i="8"/>
  <c r="J22" i="8"/>
  <c r="J27" i="8" s="1"/>
  <c r="F27" i="8" l="1"/>
  <c r="J24" i="8"/>
  <c r="J26" i="8"/>
  <c r="J28" i="8" s="1"/>
  <c r="F22" i="8"/>
  <c r="H26" i="8"/>
  <c r="H71" i="8"/>
  <c r="H80" i="8" s="1"/>
  <c r="F80" i="8" s="1"/>
  <c r="F24" i="8" l="1"/>
  <c r="H28" i="8"/>
  <c r="F26" i="8"/>
  <c r="F28" i="8" s="1"/>
  <c r="H75" i="8"/>
  <c r="F75" i="8" s="1"/>
  <c r="F71" i="8"/>
  <c r="H84" i="8"/>
  <c r="F84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Kalubi Mamba (HOS45362)</author>
  </authors>
  <commentList>
    <comment ref="P7" authorId="0" shapeId="0" xr:uid="{B5650F5C-CEDC-4432-9549-12D77CA6E022}">
      <text>
        <r>
          <rPr>
            <b/>
            <sz val="9"/>
            <color indexed="81"/>
            <rFont val="Tahoma"/>
            <family val="2"/>
          </rPr>
          <t>Saisir la TVA du contrat de base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 xr:uid="{BD707E85-6891-4416-9842-64C884944C40}">
      <text>
        <r>
          <rPr>
            <b/>
            <sz val="9"/>
            <color indexed="81"/>
            <rFont val="Tahoma"/>
            <family val="2"/>
          </rPr>
          <t xml:space="preserve">A corriger selon date de prestations
</t>
        </r>
        <r>
          <rPr>
            <sz val="9"/>
            <color indexed="81"/>
            <rFont val="Tahoma"/>
            <family val="2"/>
          </rPr>
          <t>(Par défaut TVA identique à la base ou l'avenant précédent.)</t>
        </r>
      </text>
    </comment>
    <comment ref="E14" authorId="0" shapeId="0" xr:uid="{E06DECA3-C62B-4D7B-86BE-2877BB35B4D9}">
      <text>
        <r>
          <rPr>
            <b/>
            <sz val="9"/>
            <color indexed="81"/>
            <rFont val="Tahoma"/>
            <family val="2"/>
          </rPr>
          <t xml:space="preserve">A corriger selon date de prestations
</t>
        </r>
        <r>
          <rPr>
            <sz val="9"/>
            <color indexed="81"/>
            <rFont val="Tahoma"/>
            <family val="2"/>
          </rPr>
          <t>(Par défaut TVA identique à la base ou l'avenant précédent.)</t>
        </r>
      </text>
    </comment>
    <comment ref="E15" authorId="0" shapeId="0" xr:uid="{0AD79BEF-BC03-437D-8DC7-FF6726AC121A}">
      <text>
        <r>
          <rPr>
            <b/>
            <sz val="9"/>
            <color indexed="81"/>
            <rFont val="Tahoma"/>
            <family val="2"/>
          </rPr>
          <t xml:space="preserve">A corriger selon date de prestations
</t>
        </r>
        <r>
          <rPr>
            <sz val="9"/>
            <color indexed="81"/>
            <rFont val="Tahoma"/>
            <family val="2"/>
          </rPr>
          <t>(Par défaut TVA identique à la base ou l'avenant précédent.)</t>
        </r>
      </text>
    </comment>
    <comment ref="E16" authorId="0" shapeId="0" xr:uid="{ABFE6CCA-690F-4861-8789-BC38733C9E5B}">
      <text>
        <r>
          <rPr>
            <b/>
            <sz val="9"/>
            <color indexed="81"/>
            <rFont val="Tahoma"/>
            <family val="2"/>
          </rPr>
          <t xml:space="preserve">A corriger selon date de prestations
</t>
        </r>
        <r>
          <rPr>
            <sz val="9"/>
            <color indexed="81"/>
            <rFont val="Tahoma"/>
            <family val="2"/>
          </rPr>
          <t>(Par défaut TVA identique à la base ou l'avenant précédent.)</t>
        </r>
      </text>
    </comment>
  </commentList>
</comments>
</file>

<file path=xl/sharedStrings.xml><?xml version="1.0" encoding="utf-8"?>
<sst xmlns="http://schemas.openxmlformats.org/spreadsheetml/2006/main" count="106" uniqueCount="64">
  <si>
    <t>DECOMPTE D'ENTREPRISE ET ARRETE DE COMPTE</t>
  </si>
  <si>
    <t>Affaire N° :</t>
  </si>
  <si>
    <t>Entreprise :</t>
  </si>
  <si>
    <t>Libellé :</t>
  </si>
  <si>
    <t>Travaux :</t>
  </si>
  <si>
    <t>Lausanne</t>
  </si>
  <si>
    <t>CFC :</t>
  </si>
  <si>
    <t>Architecte :</t>
  </si>
  <si>
    <t>Etape N° :</t>
  </si>
  <si>
    <t>Ingénieur :</t>
  </si>
  <si>
    <t>Total TTC</t>
  </si>
  <si>
    <t>CFC …</t>
  </si>
  <si>
    <t>Avenant N°</t>
  </si>
  <si>
    <t>2</t>
  </si>
  <si>
    <t>3</t>
  </si>
  <si>
    <t>4</t>
  </si>
  <si>
    <t>Total contrat et avenants</t>
  </si>
  <si>
    <t>Total travaux TTC</t>
  </si>
  <si>
    <t>Différence par rapport au contrat</t>
  </si>
  <si>
    <t>Facture No</t>
  </si>
  <si>
    <t>Date</t>
  </si>
  <si>
    <t>Total brut HT</t>
  </si>
  <si>
    <t>Déductions :</t>
  </si>
  <si>
    <t>- rabais</t>
  </si>
  <si>
    <t>- escompte</t>
  </si>
  <si>
    <t>- prorata</t>
  </si>
  <si>
    <t>Total net HT</t>
  </si>
  <si>
    <t>Autres déductions</t>
  </si>
  <si>
    <t>Total net HT facture finale</t>
  </si>
  <si>
    <t>TVA contractuelle</t>
  </si>
  <si>
    <t>Acomptes versés TTC</t>
  </si>
  <si>
    <t>Solde à payer TTC</t>
  </si>
  <si>
    <t>Récapitulation</t>
  </si>
  <si>
    <t>Date :</t>
  </si>
  <si>
    <t>Lieu</t>
  </si>
  <si>
    <r>
      <t xml:space="preserve">Réception d'ouvrage : </t>
    </r>
    <r>
      <rPr>
        <u/>
        <sz val="10"/>
        <rFont val="Arial"/>
        <family val="2"/>
      </rPr>
      <t>oui</t>
    </r>
    <r>
      <rPr>
        <sz val="10"/>
        <rFont val="Arial"/>
        <family val="2"/>
      </rPr>
      <t>/non</t>
    </r>
  </si>
  <si>
    <t>TVA :</t>
  </si>
  <si>
    <t>Indice OFS :</t>
  </si>
  <si>
    <t>Partie d'affaire :</t>
  </si>
  <si>
    <t>L'entrepreneur a contrôlé le décompte et le reconnaît exact. Il renonce à toute prétention ultérieure.</t>
  </si>
  <si>
    <t xml:space="preserve">Date du devis de référence : </t>
  </si>
  <si>
    <t>Facture finale</t>
  </si>
  <si>
    <t>Hausses</t>
  </si>
  <si>
    <t>L'entreprise:</t>
  </si>
  <si>
    <t>contrat N°</t>
  </si>
  <si>
    <t>Montant selon</t>
  </si>
  <si>
    <t>1</t>
  </si>
  <si>
    <t xml:space="preserve"> </t>
  </si>
  <si>
    <t xml:space="preserve">Acomptes versés TTC </t>
  </si>
  <si>
    <t xml:space="preserve">Solde à payer TTC </t>
  </si>
  <si>
    <t>XXX</t>
  </si>
  <si>
    <t>HC OFS (FVE)</t>
  </si>
  <si>
    <t>Total HC</t>
  </si>
  <si>
    <t>TOTAL NET TTC (107.7%)</t>
  </si>
  <si>
    <t>Le responsable technique :</t>
  </si>
  <si>
    <t>TOTAL NET TTC</t>
  </si>
  <si>
    <t>Etabli en 2 exemplaires</t>
  </si>
  <si>
    <t>CFC ...</t>
  </si>
  <si>
    <t>xx.xx.xxxx</t>
  </si>
  <si>
    <t>Contrat et avenants</t>
  </si>
  <si>
    <t>TVA</t>
  </si>
  <si>
    <t>Autres hausses</t>
  </si>
  <si>
    <t>Le maître de l'ouvrage/titulaire du fond :</t>
  </si>
  <si>
    <t>Le mandataire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</si>
</sst>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\ %"/>
    <numFmt numFmtId="165" formatCode="0.0"/>
    <numFmt numFmtId="166" formatCode="#,##0.00\ "/>
    <numFmt numFmtId="167" formatCode="\ @"/>
    <numFmt numFmtId="168" formatCode="0.00\ &quot;%&quot;"/>
    <numFmt numFmtId="169" formatCode="\ \ \ \ @"/>
    <numFmt numFmtId="170" formatCode="0.0%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6"/>
      <color indexed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Protection="1"/>
    <xf numFmtId="0" fontId="0" fillId="0" borderId="0" xfId="0" applyFill="1" applyBorder="1" applyProtection="1"/>
    <xf numFmtId="0" fontId="1" fillId="0" borderId="0" xfId="0" applyFont="1" applyAlignment="1" applyProtection="1">
      <alignment horizontal="center"/>
    </xf>
    <xf numFmtId="0" fontId="2" fillId="0" borderId="0" xfId="0" applyFont="1" applyProtection="1"/>
    <xf numFmtId="0" fontId="0" fillId="0" borderId="1" xfId="0" applyBorder="1" applyProtection="1"/>
    <xf numFmtId="49" fontId="4" fillId="0" borderId="0" xfId="0" applyNumberFormat="1" applyFont="1" applyBorder="1" applyProtection="1"/>
    <xf numFmtId="49" fontId="4" fillId="0" borderId="0" xfId="0" applyNumberFormat="1" applyFont="1" applyFill="1" applyBorder="1" applyProtection="1"/>
    <xf numFmtId="49" fontId="3" fillId="0" borderId="0" xfId="0" applyNumberFormat="1" applyFont="1" applyBorder="1" applyProtection="1"/>
    <xf numFmtId="0" fontId="3" fillId="0" borderId="0" xfId="0" applyFont="1" applyProtection="1"/>
    <xf numFmtId="0" fontId="3" fillId="0" borderId="0" xfId="0" applyNumberFormat="1" applyFont="1" applyBorder="1" applyAlignment="1" applyProtection="1">
      <alignment horizontal="right"/>
    </xf>
    <xf numFmtId="0" fontId="3" fillId="0" borderId="2" xfId="0" applyNumberFormat="1" applyFont="1" applyBorder="1" applyProtection="1"/>
    <xf numFmtId="49" fontId="3" fillId="0" borderId="2" xfId="0" applyNumberFormat="1" applyFont="1" applyBorder="1" applyProtection="1"/>
    <xf numFmtId="49" fontId="4" fillId="0" borderId="2" xfId="0" applyNumberFormat="1" applyFont="1" applyBorder="1" applyProtection="1"/>
    <xf numFmtId="49" fontId="4" fillId="0" borderId="2" xfId="0" applyNumberFormat="1" applyFont="1" applyFill="1" applyBorder="1" applyProtection="1"/>
    <xf numFmtId="0" fontId="0" fillId="0" borderId="0" xfId="0" applyBorder="1" applyProtection="1"/>
    <xf numFmtId="0" fontId="1" fillId="0" borderId="0" xfId="0" applyFont="1" applyBorder="1" applyProtection="1"/>
    <xf numFmtId="166" fontId="0" fillId="2" borderId="0" xfId="0" applyNumberFormat="1" applyFill="1" applyBorder="1" applyProtection="1"/>
    <xf numFmtId="0" fontId="2" fillId="0" borderId="0" xfId="0" applyFont="1" applyBorder="1" applyProtection="1"/>
    <xf numFmtId="49" fontId="2" fillId="0" borderId="0" xfId="0" applyNumberFormat="1" applyFont="1" applyBorder="1" applyAlignment="1" applyProtection="1">
      <alignment horizontal="left"/>
    </xf>
    <xf numFmtId="166" fontId="0" fillId="2" borderId="2" xfId="0" applyNumberFormat="1" applyFill="1" applyBorder="1" applyProtection="1"/>
    <xf numFmtId="0" fontId="0" fillId="0" borderId="2" xfId="0" applyFill="1" applyBorder="1" applyProtection="1"/>
    <xf numFmtId="166" fontId="1" fillId="2" borderId="1" xfId="0" applyNumberFormat="1" applyFont="1" applyFill="1" applyBorder="1" applyProtection="1"/>
    <xf numFmtId="0" fontId="1" fillId="0" borderId="0" xfId="0" applyFont="1" applyFill="1" applyBorder="1" applyProtection="1"/>
    <xf numFmtId="166" fontId="1" fillId="0" borderId="0" xfId="0" applyNumberFormat="1" applyFont="1" applyFill="1" applyBorder="1" applyProtection="1"/>
    <xf numFmtId="169" fontId="2" fillId="0" borderId="0" xfId="0" applyNumberFormat="1" applyFont="1" applyBorder="1" applyAlignment="1" applyProtection="1">
      <alignment horizontal="left"/>
    </xf>
    <xf numFmtId="0" fontId="2" fillId="0" borderId="0" xfId="0" applyFont="1" applyFill="1" applyBorder="1" applyProtection="1"/>
    <xf numFmtId="166" fontId="2" fillId="0" borderId="0" xfId="0" applyNumberFormat="1" applyFont="1" applyBorder="1" applyProtection="1"/>
    <xf numFmtId="169" fontId="2" fillId="0" borderId="2" xfId="0" applyNumberFormat="1" applyFont="1" applyBorder="1" applyAlignment="1" applyProtection="1">
      <alignment horizontal="left"/>
    </xf>
    <xf numFmtId="0" fontId="2" fillId="0" borderId="2" xfId="0" applyFont="1" applyBorder="1" applyProtection="1"/>
    <xf numFmtId="166" fontId="0" fillId="0" borderId="0" xfId="0" applyNumberFormat="1" applyBorder="1" applyProtection="1"/>
    <xf numFmtId="0" fontId="1" fillId="0" borderId="1" xfId="0" applyFont="1" applyFill="1" applyBorder="1" applyProtection="1"/>
    <xf numFmtId="166" fontId="1" fillId="0" borderId="1" xfId="0" applyNumberFormat="1" applyFont="1" applyFill="1" applyBorder="1" applyProtection="1"/>
    <xf numFmtId="0" fontId="1" fillId="0" borderId="0" xfId="0" applyFont="1" applyProtection="1"/>
    <xf numFmtId="168" fontId="6" fillId="0" borderId="0" xfId="0" applyNumberFormat="1" applyFont="1" applyBorder="1" applyAlignment="1" applyProtection="1"/>
    <xf numFmtId="166" fontId="0" fillId="0" borderId="2" xfId="0" applyNumberFormat="1" applyBorder="1" applyProtection="1"/>
    <xf numFmtId="0" fontId="4" fillId="0" borderId="0" xfId="0" applyFont="1" applyFill="1" applyBorder="1" applyAlignment="1" applyProtection="1">
      <alignment horizontal="left" vertical="top"/>
    </xf>
    <xf numFmtId="0" fontId="5" fillId="0" borderId="0" xfId="0" applyFont="1" applyProtection="1"/>
    <xf numFmtId="166" fontId="0" fillId="0" borderId="0" xfId="0" applyNumberFormat="1" applyFill="1" applyBorder="1" applyProtection="1"/>
    <xf numFmtId="166" fontId="1" fillId="0" borderId="3" xfId="0" applyNumberFormat="1" applyFont="1" applyBorder="1" applyProtection="1"/>
    <xf numFmtId="166" fontId="1" fillId="0" borderId="4" xfId="0" applyNumberFormat="1" applyFont="1" applyBorder="1" applyProtection="1"/>
    <xf numFmtId="0" fontId="0" fillId="0" borderId="0" xfId="0" applyBorder="1" applyAlignment="1" applyProtection="1">
      <alignment horizontal="right"/>
    </xf>
    <xf numFmtId="49" fontId="0" fillId="0" borderId="0" xfId="0" applyNumberFormat="1" applyBorder="1" applyProtection="1"/>
    <xf numFmtId="166" fontId="2" fillId="0" borderId="5" xfId="0" applyNumberFormat="1" applyFont="1" applyBorder="1" applyProtection="1"/>
    <xf numFmtId="166" fontId="2" fillId="0" borderId="6" xfId="0" applyNumberFormat="1" applyFont="1" applyBorder="1" applyProtection="1"/>
    <xf numFmtId="0" fontId="6" fillId="0" borderId="0" xfId="0" applyFont="1" applyBorder="1" applyAlignment="1" applyProtection="1">
      <alignment horizontal="left"/>
    </xf>
    <xf numFmtId="164" fontId="6" fillId="0" borderId="0" xfId="0" applyNumberFormat="1" applyFont="1" applyBorder="1" applyAlignment="1" applyProtection="1">
      <alignment horizontal="left"/>
    </xf>
    <xf numFmtId="166" fontId="0" fillId="0" borderId="1" xfId="0" applyNumberFormat="1" applyFill="1" applyBorder="1" applyProtection="1"/>
    <xf numFmtId="166" fontId="2" fillId="0" borderId="3" xfId="0" applyNumberFormat="1" applyFont="1" applyBorder="1" applyProtection="1"/>
    <xf numFmtId="166" fontId="2" fillId="0" borderId="4" xfId="0" applyNumberFormat="1" applyFont="1" applyBorder="1" applyProtection="1"/>
    <xf numFmtId="0" fontId="1" fillId="0" borderId="0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166" fontId="1" fillId="0" borderId="8" xfId="0" applyNumberFormat="1" applyFont="1" applyFill="1" applyBorder="1" applyAlignment="1" applyProtection="1">
      <alignment vertical="center"/>
    </xf>
    <xf numFmtId="166" fontId="1" fillId="0" borderId="5" xfId="0" applyNumberFormat="1" applyFont="1" applyFill="1" applyBorder="1" applyAlignment="1" applyProtection="1">
      <alignment vertical="center"/>
    </xf>
    <xf numFmtId="166" fontId="1" fillId="0" borderId="6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166" fontId="0" fillId="0" borderId="0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6" fontId="1" fillId="0" borderId="5" xfId="0" applyNumberFormat="1" applyFont="1" applyBorder="1" applyAlignment="1" applyProtection="1">
      <alignment vertical="center"/>
    </xf>
    <xf numFmtId="166" fontId="1" fillId="0" borderId="6" xfId="0" applyNumberFormat="1" applyFont="1" applyBorder="1" applyAlignment="1" applyProtection="1">
      <alignment vertical="center"/>
    </xf>
    <xf numFmtId="166" fontId="0" fillId="0" borderId="2" xfId="0" applyNumberFormat="1" applyFill="1" applyBorder="1" applyProtection="1"/>
    <xf numFmtId="166" fontId="1" fillId="0" borderId="0" xfId="0" applyNumberFormat="1" applyFont="1" applyBorder="1" applyProtection="1"/>
    <xf numFmtId="166" fontId="1" fillId="0" borderId="6" xfId="0" applyNumberFormat="1" applyFont="1" applyBorder="1" applyProtection="1"/>
    <xf numFmtId="166" fontId="2" fillId="0" borderId="2" xfId="0" applyNumberFormat="1" applyFont="1" applyBorder="1" applyProtection="1"/>
    <xf numFmtId="166" fontId="2" fillId="0" borderId="9" xfId="0" applyNumberFormat="1" applyFont="1" applyBorder="1" applyProtection="1"/>
    <xf numFmtId="166" fontId="1" fillId="0" borderId="1" xfId="0" applyNumberFormat="1" applyFont="1" applyBorder="1" applyProtection="1"/>
    <xf numFmtId="166" fontId="1" fillId="0" borderId="0" xfId="0" applyNumberFormat="1" applyFont="1" applyFill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Border="1" applyAlignment="1" applyProtection="1">
      <alignment vertical="center"/>
    </xf>
    <xf numFmtId="167" fontId="0" fillId="0" borderId="0" xfId="0" applyNumberFormat="1" applyBorder="1" applyAlignment="1" applyProtection="1">
      <alignment vertical="center"/>
    </xf>
    <xf numFmtId="166" fontId="0" fillId="0" borderId="0" xfId="0" applyNumberFormat="1" applyBorder="1" applyAlignment="1" applyProtection="1">
      <alignment vertical="center"/>
    </xf>
    <xf numFmtId="49" fontId="0" fillId="0" borderId="0" xfId="0" applyNumberFormat="1" applyProtection="1"/>
    <xf numFmtId="167" fontId="0" fillId="0" borderId="0" xfId="0" applyNumberFormat="1" applyProtection="1"/>
    <xf numFmtId="166" fontId="8" fillId="0" borderId="0" xfId="0" applyNumberFormat="1" applyFont="1" applyFill="1" applyBorder="1" applyProtection="1">
      <protection locked="0"/>
    </xf>
    <xf numFmtId="166" fontId="8" fillId="0" borderId="1" xfId="0" applyNumberFormat="1" applyFont="1" applyFill="1" applyBorder="1" applyProtection="1">
      <protection locked="0"/>
    </xf>
    <xf numFmtId="166" fontId="8" fillId="0" borderId="2" xfId="0" applyNumberFormat="1" applyFont="1" applyFill="1" applyBorder="1" applyProtection="1">
      <protection locked="0"/>
    </xf>
    <xf numFmtId="14" fontId="8" fillId="0" borderId="2" xfId="0" applyNumberFormat="1" applyFont="1" applyBorder="1" applyAlignment="1" applyProtection="1">
      <alignment horizontal="center"/>
      <protection locked="0"/>
    </xf>
    <xf numFmtId="14" fontId="8" fillId="0" borderId="10" xfId="0" applyNumberFormat="1" applyFont="1" applyBorder="1" applyAlignment="1" applyProtection="1">
      <alignment horizontal="center"/>
      <protection locked="0"/>
    </xf>
    <xf numFmtId="166" fontId="8" fillId="0" borderId="5" xfId="0" applyNumberFormat="1" applyFont="1" applyBorder="1" applyProtection="1">
      <protection locked="0"/>
    </xf>
    <xf numFmtId="166" fontId="8" fillId="0" borderId="6" xfId="0" applyNumberFormat="1" applyFont="1" applyBorder="1" applyProtection="1">
      <protection locked="0"/>
    </xf>
    <xf numFmtId="166" fontId="8" fillId="0" borderId="6" xfId="0" applyNumberFormat="1" applyFont="1" applyBorder="1" applyAlignment="1" applyProtection="1">
      <alignment vertical="center"/>
      <protection locked="0"/>
    </xf>
    <xf numFmtId="166" fontId="8" fillId="0" borderId="0" xfId="0" applyNumberFormat="1" applyFont="1" applyBorder="1" applyProtection="1">
      <protection locked="0"/>
    </xf>
    <xf numFmtId="166" fontId="8" fillId="0" borderId="2" xfId="0" applyNumberFormat="1" applyFont="1" applyBorder="1" applyProtection="1">
      <protection locked="0"/>
    </xf>
    <xf numFmtId="166" fontId="8" fillId="0" borderId="9" xfId="0" applyNumberFormat="1" applyFont="1" applyBorder="1" applyProtection="1">
      <protection locked="0"/>
    </xf>
    <xf numFmtId="166" fontId="8" fillId="0" borderId="0" xfId="0" applyNumberFormat="1" applyFont="1" applyBorder="1" applyAlignment="1" applyProtection="1">
      <alignment vertical="center"/>
      <protection locked="0"/>
    </xf>
    <xf numFmtId="0" fontId="3" fillId="0" borderId="0" xfId="0" applyNumberFormat="1" applyFont="1" applyBorder="1" applyProtection="1"/>
    <xf numFmtId="0" fontId="3" fillId="0" borderId="0" xfId="0" applyFont="1" applyBorder="1" applyProtection="1"/>
    <xf numFmtId="166" fontId="8" fillId="0" borderId="6" xfId="0" applyNumberFormat="1" applyFont="1" applyFill="1" applyBorder="1" applyProtection="1">
      <protection locked="0"/>
    </xf>
    <xf numFmtId="166" fontId="8" fillId="0" borderId="9" xfId="0" applyNumberFormat="1" applyFont="1" applyFill="1" applyBorder="1" applyProtection="1">
      <protection locked="0"/>
    </xf>
    <xf numFmtId="166" fontId="1" fillId="0" borderId="6" xfId="0" applyNumberFormat="1" applyFont="1" applyFill="1" applyBorder="1" applyProtection="1"/>
    <xf numFmtId="166" fontId="0" fillId="0" borderId="6" xfId="0" applyNumberFormat="1" applyBorder="1" applyProtection="1"/>
    <xf numFmtId="166" fontId="1" fillId="0" borderId="4" xfId="0" applyNumberFormat="1" applyFont="1" applyFill="1" applyBorder="1" applyProtection="1"/>
    <xf numFmtId="166" fontId="0" fillId="0" borderId="9" xfId="0" applyNumberFormat="1" applyBorder="1" applyProtection="1"/>
    <xf numFmtId="0" fontId="5" fillId="0" borderId="6" xfId="0" applyNumberFormat="1" applyFont="1" applyBorder="1" applyAlignment="1" applyProtection="1">
      <alignment horizontal="center"/>
    </xf>
    <xf numFmtId="166" fontId="0" fillId="0" borderId="6" xfId="0" applyNumberFormat="1" applyBorder="1" applyAlignment="1" applyProtection="1">
      <alignment vertical="center"/>
    </xf>
    <xf numFmtId="49" fontId="3" fillId="0" borderId="9" xfId="0" applyNumberFormat="1" applyFont="1" applyBorder="1" applyProtection="1"/>
    <xf numFmtId="0" fontId="3" fillId="0" borderId="9" xfId="0" applyFont="1" applyBorder="1" applyProtection="1"/>
    <xf numFmtId="0" fontId="3" fillId="0" borderId="9" xfId="0" applyNumberFormat="1" applyFont="1" applyBorder="1" applyAlignment="1" applyProtection="1">
      <alignment horizontal="right"/>
    </xf>
    <xf numFmtId="49" fontId="4" fillId="0" borderId="9" xfId="0" applyNumberFormat="1" applyFont="1" applyBorder="1" applyProtection="1"/>
    <xf numFmtId="167" fontId="8" fillId="0" borderId="2" xfId="0" applyNumberFormat="1" applyFont="1" applyBorder="1" applyAlignment="1" applyProtection="1">
      <alignment horizontal="left"/>
      <protection locked="0"/>
    </xf>
    <xf numFmtId="166" fontId="8" fillId="0" borderId="11" xfId="0" applyNumberFormat="1" applyFont="1" applyBorder="1" applyProtection="1">
      <protection locked="0"/>
    </xf>
    <xf numFmtId="167" fontId="8" fillId="0" borderId="10" xfId="0" applyNumberFormat="1" applyFont="1" applyBorder="1" applyAlignment="1" applyProtection="1">
      <alignment horizontal="left"/>
      <protection locked="0"/>
    </xf>
    <xf numFmtId="167" fontId="1" fillId="0" borderId="0" xfId="0" applyNumberFormat="1" applyFont="1" applyBorder="1" applyProtection="1"/>
    <xf numFmtId="166" fontId="1" fillId="0" borderId="12" xfId="0" applyNumberFormat="1" applyFont="1" applyBorder="1" applyProtection="1"/>
    <xf numFmtId="167" fontId="1" fillId="0" borderId="0" xfId="0" applyNumberFormat="1" applyFont="1" applyFill="1" applyBorder="1" applyAlignment="1" applyProtection="1">
      <alignment horizontal="left"/>
    </xf>
    <xf numFmtId="166" fontId="2" fillId="0" borderId="11" xfId="0" applyNumberFormat="1" applyFont="1" applyBorder="1" applyProtection="1"/>
    <xf numFmtId="167" fontId="0" fillId="0" borderId="0" xfId="0" applyNumberFormat="1" applyBorder="1" applyProtection="1"/>
    <xf numFmtId="166" fontId="2" fillId="0" borderId="12" xfId="0" applyNumberFormat="1" applyFont="1" applyBorder="1" applyProtection="1"/>
    <xf numFmtId="166" fontId="1" fillId="0" borderId="11" xfId="0" applyNumberFormat="1" applyFont="1" applyFill="1" applyBorder="1" applyAlignment="1" applyProtection="1">
      <alignment vertical="center"/>
    </xf>
    <xf numFmtId="166" fontId="8" fillId="0" borderId="11" xfId="0" applyNumberFormat="1" applyFont="1" applyBorder="1" applyAlignment="1" applyProtection="1">
      <alignment vertical="center"/>
      <protection locked="0"/>
    </xf>
    <xf numFmtId="166" fontId="1" fillId="0" borderId="11" xfId="0" applyNumberFormat="1" applyFont="1" applyBorder="1" applyAlignment="1" applyProtection="1">
      <alignment vertical="center"/>
    </xf>
    <xf numFmtId="166" fontId="8" fillId="0" borderId="13" xfId="0" applyNumberFormat="1" applyFont="1" applyBorder="1" applyProtection="1">
      <protection locked="0"/>
    </xf>
    <xf numFmtId="166" fontId="1" fillId="0" borderId="11" xfId="0" applyNumberFormat="1" applyFont="1" applyBorder="1" applyProtection="1"/>
    <xf numFmtId="166" fontId="2" fillId="0" borderId="13" xfId="0" applyNumberFormat="1" applyFont="1" applyBorder="1" applyProtection="1"/>
    <xf numFmtId="0" fontId="0" fillId="0" borderId="1" xfId="0" applyFill="1" applyBorder="1" applyProtection="1"/>
    <xf numFmtId="166" fontId="0" fillId="2" borderId="1" xfId="0" applyNumberFormat="1" applyFill="1" applyBorder="1" applyProtection="1"/>
    <xf numFmtId="166" fontId="1" fillId="2" borderId="14" xfId="0" applyNumberFormat="1" applyFont="1" applyFill="1" applyBorder="1" applyAlignment="1" applyProtection="1">
      <alignment vertical="center"/>
    </xf>
    <xf numFmtId="166" fontId="0" fillId="2" borderId="0" xfId="0" applyNumberFormat="1" applyFill="1" applyBorder="1" applyAlignment="1" applyProtection="1">
      <alignment vertical="center"/>
    </xf>
    <xf numFmtId="166" fontId="1" fillId="2" borderId="0" xfId="0" applyNumberFormat="1" applyFont="1" applyFill="1" applyBorder="1" applyProtection="1"/>
    <xf numFmtId="0" fontId="5" fillId="2" borderId="0" xfId="0" applyFont="1" applyFill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right"/>
    </xf>
    <xf numFmtId="164" fontId="9" fillId="0" borderId="0" xfId="0" applyNumberFormat="1" applyFont="1" applyBorder="1" applyAlignment="1" applyProtection="1">
      <alignment horizontal="right"/>
      <protection locked="0"/>
    </xf>
    <xf numFmtId="0" fontId="10" fillId="0" borderId="0" xfId="0" applyNumberFormat="1" applyFont="1" applyBorder="1" applyAlignment="1" applyProtection="1">
      <alignment horizontal="left"/>
      <protection locked="0"/>
    </xf>
    <xf numFmtId="0" fontId="1" fillId="0" borderId="2" xfId="0" applyFont="1" applyBorder="1" applyProtection="1"/>
    <xf numFmtId="0" fontId="1" fillId="0" borderId="2" xfId="0" applyFont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0" borderId="2" xfId="0" applyFont="1" applyFill="1" applyBorder="1" applyProtection="1"/>
    <xf numFmtId="167" fontId="1" fillId="0" borderId="2" xfId="0" applyNumberFormat="1" applyFont="1" applyBorder="1" applyProtection="1"/>
    <xf numFmtId="0" fontId="1" fillId="0" borderId="2" xfId="0" applyFont="1" applyFill="1" applyBorder="1" applyAlignment="1" applyProtection="1">
      <alignment horizontal="right"/>
    </xf>
    <xf numFmtId="0" fontId="1" fillId="0" borderId="2" xfId="0" applyFont="1" applyFill="1" applyBorder="1" applyAlignment="1" applyProtection="1">
      <alignment horizontal="center"/>
    </xf>
    <xf numFmtId="0" fontId="7" fillId="0" borderId="2" xfId="0" applyNumberFormat="1" applyFont="1" applyBorder="1" applyAlignment="1" applyProtection="1">
      <alignment horizontal="center"/>
      <protection locked="0"/>
    </xf>
    <xf numFmtId="0" fontId="7" fillId="0" borderId="9" xfId="0" applyNumberFormat="1" applyFont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0" fontId="0" fillId="0" borderId="10" xfId="0" applyBorder="1" applyProtection="1"/>
    <xf numFmtId="49" fontId="3" fillId="0" borderId="6" xfId="0" applyNumberFormat="1" applyFont="1" applyBorder="1" applyProtection="1"/>
    <xf numFmtId="0" fontId="3" fillId="0" borderId="6" xfId="0" applyFont="1" applyBorder="1" applyProtection="1"/>
    <xf numFmtId="0" fontId="3" fillId="0" borderId="6" xfId="0" applyNumberFormat="1" applyFont="1" applyBorder="1" applyAlignment="1" applyProtection="1">
      <alignment horizontal="right"/>
    </xf>
    <xf numFmtId="49" fontId="4" fillId="0" borderId="6" xfId="0" applyNumberFormat="1" applyFont="1" applyBorder="1" applyProtection="1"/>
    <xf numFmtId="0" fontId="13" fillId="2" borderId="0" xfId="0" applyFont="1" applyFill="1" applyAlignment="1" applyProtection="1">
      <protection locked="0"/>
    </xf>
    <xf numFmtId="0" fontId="1" fillId="3" borderId="2" xfId="0" applyFont="1" applyFill="1" applyBorder="1" applyAlignment="1" applyProtection="1">
      <alignment horizontal="center"/>
    </xf>
    <xf numFmtId="166" fontId="0" fillId="3" borderId="0" xfId="0" applyNumberFormat="1" applyFill="1" applyBorder="1" applyProtection="1"/>
    <xf numFmtId="166" fontId="0" fillId="3" borderId="2" xfId="0" applyNumberFormat="1" applyFill="1" applyBorder="1" applyProtection="1"/>
    <xf numFmtId="166" fontId="1" fillId="3" borderId="1" xfId="0" applyNumberFormat="1" applyFont="1" applyFill="1" applyBorder="1" applyProtection="1"/>
    <xf numFmtId="0" fontId="1" fillId="0" borderId="15" xfId="0" applyNumberFormat="1" applyFont="1" applyBorder="1" applyAlignment="1" applyProtection="1">
      <alignment horizontal="center"/>
    </xf>
    <xf numFmtId="0" fontId="1" fillId="0" borderId="9" xfId="0" applyNumberFormat="1" applyFont="1" applyBorder="1" applyAlignment="1" applyProtection="1">
      <alignment horizontal="center"/>
    </xf>
    <xf numFmtId="0" fontId="1" fillId="0" borderId="13" xfId="0" applyNumberFormat="1" applyFont="1" applyBorder="1" applyAlignment="1" applyProtection="1">
      <alignment horizontal="center"/>
    </xf>
    <xf numFmtId="0" fontId="1" fillId="0" borderId="2" xfId="0" applyNumberFormat="1" applyFont="1" applyBorder="1" applyAlignment="1" applyProtection="1">
      <alignment horizontal="center"/>
    </xf>
    <xf numFmtId="0" fontId="14" fillId="0" borderId="0" xfId="0" applyFont="1" applyProtection="1"/>
    <xf numFmtId="0" fontId="14" fillId="0" borderId="0" xfId="0" applyFont="1" applyFill="1" applyBorder="1" applyProtection="1"/>
    <xf numFmtId="49" fontId="14" fillId="0" borderId="0" xfId="0" applyNumberFormat="1" applyFont="1" applyProtection="1"/>
    <xf numFmtId="0" fontId="14" fillId="0" borderId="0" xfId="0" applyNumberFormat="1" applyFont="1" applyProtection="1"/>
    <xf numFmtId="0" fontId="14" fillId="0" borderId="0" xfId="0" applyFont="1" applyBorder="1" applyProtection="1"/>
    <xf numFmtId="0" fontId="14" fillId="0" borderId="0" xfId="0" applyFont="1" applyAlignment="1" applyProtection="1">
      <alignment horizontal="right"/>
    </xf>
    <xf numFmtId="0" fontId="11" fillId="2" borderId="0" xfId="0" applyFont="1" applyFill="1" applyAlignment="1" applyProtection="1"/>
    <xf numFmtId="49" fontId="11" fillId="0" borderId="0" xfId="0" applyNumberFormat="1" applyFont="1" applyBorder="1" applyProtection="1"/>
    <xf numFmtId="49" fontId="11" fillId="0" borderId="0" xfId="0" applyNumberFormat="1" applyFont="1" applyFill="1" applyBorder="1" applyProtection="1"/>
    <xf numFmtId="49" fontId="14" fillId="0" borderId="0" xfId="0" applyNumberFormat="1" applyFont="1" applyBorder="1" applyProtection="1"/>
    <xf numFmtId="0" fontId="14" fillId="0" borderId="0" xfId="0" applyNumberFormat="1" applyFont="1" applyBorder="1" applyAlignment="1" applyProtection="1">
      <alignment horizontal="right"/>
    </xf>
    <xf numFmtId="49" fontId="10" fillId="0" borderId="0" xfId="0" applyNumberFormat="1" applyFont="1" applyBorder="1" applyProtection="1">
      <protection locked="0"/>
    </xf>
    <xf numFmtId="14" fontId="10" fillId="0" borderId="0" xfId="0" applyNumberFormat="1" applyFont="1" applyBorder="1" applyAlignment="1" applyProtection="1">
      <alignment horizontal="left"/>
      <protection locked="0"/>
    </xf>
    <xf numFmtId="0" fontId="16" fillId="0" borderId="0" xfId="0" applyFont="1" applyAlignment="1" applyProtection="1"/>
    <xf numFmtId="0" fontId="14" fillId="0" borderId="0" xfId="0" applyFont="1" applyAlignment="1" applyProtection="1">
      <alignment horizontal="left"/>
    </xf>
    <xf numFmtId="165" fontId="10" fillId="0" borderId="0" xfId="0" applyNumberFormat="1" applyFont="1" applyBorder="1" applyAlignment="1" applyProtection="1">
      <alignment horizontal="left"/>
      <protection locked="0"/>
    </xf>
    <xf numFmtId="168" fontId="9" fillId="0" borderId="0" xfId="0" applyNumberFormat="1" applyFont="1" applyBorder="1" applyAlignment="1" applyProtection="1">
      <protection locked="0"/>
    </xf>
    <xf numFmtId="166" fontId="8" fillId="0" borderId="3" xfId="0" applyNumberFormat="1" applyFont="1" applyBorder="1" applyProtection="1">
      <protection locked="0"/>
    </xf>
    <xf numFmtId="166" fontId="8" fillId="0" borderId="5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Border="1" applyAlignment="1" applyProtection="1">
      <alignment horizontal="left"/>
    </xf>
    <xf numFmtId="0" fontId="0" fillId="4" borderId="0" xfId="0" applyFill="1" applyBorder="1" applyProtection="1"/>
    <xf numFmtId="166" fontId="8" fillId="4" borderId="3" xfId="0" applyNumberFormat="1" applyFont="1" applyFill="1" applyBorder="1" applyProtection="1">
      <protection locked="0"/>
    </xf>
    <xf numFmtId="166" fontId="8" fillId="4" borderId="6" xfId="0" applyNumberFormat="1" applyFont="1" applyFill="1" applyBorder="1" applyProtection="1">
      <protection locked="0"/>
    </xf>
    <xf numFmtId="0" fontId="1" fillId="0" borderId="0" xfId="0" applyNumberFormat="1" applyFont="1" applyBorder="1" applyAlignment="1" applyProtection="1">
      <alignment vertical="center"/>
    </xf>
    <xf numFmtId="0" fontId="18" fillId="0" borderId="0" xfId="0" applyFont="1" applyBorder="1" applyProtection="1"/>
    <xf numFmtId="0" fontId="2" fillId="0" borderId="0" xfId="0" applyFont="1" applyAlignment="1" applyProtection="1">
      <alignment horizontal="right"/>
    </xf>
    <xf numFmtId="170" fontId="1" fillId="5" borderId="14" xfId="1" applyNumberFormat="1" applyFont="1" applyFill="1" applyBorder="1" applyProtection="1"/>
    <xf numFmtId="168" fontId="6" fillId="0" borderId="0" xfId="0" applyNumberFormat="1" applyFont="1" applyFill="1" applyBorder="1" applyAlignment="1" applyProtection="1"/>
    <xf numFmtId="170" fontId="1" fillId="4" borderId="0" xfId="0" applyNumberFormat="1" applyFont="1" applyFill="1" applyBorder="1" applyAlignment="1" applyProtection="1">
      <alignment horizontal="center"/>
      <protection locked="0"/>
    </xf>
    <xf numFmtId="170" fontId="7" fillId="5" borderId="19" xfId="0" applyNumberFormat="1" applyFont="1" applyFill="1" applyBorder="1" applyAlignment="1" applyProtection="1">
      <alignment horizontal="center"/>
      <protection locked="0"/>
    </xf>
    <xf numFmtId="170" fontId="10" fillId="5" borderId="19" xfId="0" applyNumberFormat="1" applyFont="1" applyFill="1" applyBorder="1" applyAlignment="1" applyProtection="1">
      <alignment horizontal="center"/>
      <protection locked="0"/>
    </xf>
    <xf numFmtId="0" fontId="15" fillId="0" borderId="16" xfId="0" applyFont="1" applyBorder="1" applyAlignment="1" applyProtection="1">
      <alignment horizontal="center"/>
    </xf>
    <xf numFmtId="0" fontId="15" fillId="0" borderId="17" xfId="0" applyFont="1" applyBorder="1" applyAlignment="1" applyProtection="1">
      <alignment horizontal="center"/>
    </xf>
    <xf numFmtId="0" fontId="15" fillId="0" borderId="18" xfId="0" applyFont="1" applyBorder="1" applyAlignment="1" applyProtection="1">
      <alignment horizont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</cellXfs>
  <cellStyles count="2">
    <cellStyle name="Normal" xfId="0" builtinId="0"/>
    <cellStyle name="Pourcentage" xfId="1" builtinId="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00"/>
  <sheetViews>
    <sheetView tabSelected="1" view="pageLayout" topLeftCell="A61" zoomScale="90" zoomScaleNormal="100" zoomScalePageLayoutView="90" workbookViewId="0">
      <selection activeCell="I93" sqref="I93"/>
    </sheetView>
  </sheetViews>
  <sheetFormatPr baseColWidth="10" defaultColWidth="11.42578125" defaultRowHeight="12.75" x14ac:dyDescent="0.2"/>
  <cols>
    <col min="1" max="1" width="7.42578125" style="1" customWidth="1"/>
    <col min="2" max="2" width="12.42578125" style="1" customWidth="1"/>
    <col min="3" max="3" width="0.85546875" style="1" customWidth="1"/>
    <col min="4" max="4" width="10.28515625" style="1" customWidth="1"/>
    <col min="5" max="5" width="7.28515625" style="1" customWidth="1"/>
    <col min="6" max="6" width="12.7109375" style="1" bestFit="1" customWidth="1"/>
    <col min="7" max="7" width="0.85546875" style="2" customWidth="1"/>
    <col min="8" max="16" width="12.5703125" style="1" customWidth="1"/>
    <col min="17" max="16384" width="11.42578125" style="1"/>
  </cols>
  <sheetData>
    <row r="1" spans="2:16" s="167" customFormat="1" ht="23.25" x14ac:dyDescent="0.35">
      <c r="B1" s="185" t="s">
        <v>0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7"/>
    </row>
    <row r="2" spans="2:16" s="4" customFormat="1" ht="17.2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ht="17.25" customHeight="1" x14ac:dyDescent="0.2">
      <c r="B3" s="5"/>
      <c r="C3" s="5"/>
      <c r="D3" s="5"/>
      <c r="E3" s="5"/>
      <c r="F3" s="5"/>
      <c r="G3" s="120"/>
      <c r="H3" s="5"/>
      <c r="I3" s="5"/>
      <c r="J3" s="5"/>
      <c r="K3" s="5"/>
      <c r="L3" s="5"/>
      <c r="M3" s="5"/>
      <c r="N3" s="5"/>
      <c r="O3" s="5"/>
      <c r="P3" s="5"/>
    </row>
    <row r="4" spans="2:16" s="154" customFormat="1" ht="20.25" x14ac:dyDescent="0.3">
      <c r="B4" s="157" t="s">
        <v>1</v>
      </c>
      <c r="C4" s="156"/>
      <c r="D4" s="128" t="s">
        <v>50</v>
      </c>
      <c r="E4" s="158"/>
      <c r="F4" s="158"/>
      <c r="G4" s="155"/>
      <c r="H4" s="158"/>
      <c r="I4" s="158"/>
      <c r="J4" s="158"/>
      <c r="K4" s="159" t="s">
        <v>2</v>
      </c>
      <c r="L4" s="145" t="s">
        <v>50</v>
      </c>
      <c r="M4" s="160"/>
      <c r="N4" s="160"/>
      <c r="O4" s="160"/>
      <c r="P4" s="160"/>
    </row>
    <row r="5" spans="2:16" s="154" customFormat="1" ht="15.75" x14ac:dyDescent="0.25">
      <c r="B5" s="157" t="s">
        <v>3</v>
      </c>
      <c r="C5" s="156"/>
      <c r="D5" s="128" t="s">
        <v>50</v>
      </c>
      <c r="E5" s="161"/>
      <c r="F5" s="161"/>
      <c r="G5" s="162"/>
      <c r="H5" s="161"/>
      <c r="I5" s="163"/>
      <c r="K5" s="164" t="s">
        <v>4</v>
      </c>
      <c r="L5" s="165" t="s">
        <v>50</v>
      </c>
      <c r="N5" s="161"/>
      <c r="O5" s="161"/>
      <c r="P5" s="161"/>
    </row>
    <row r="6" spans="2:16" s="154" customFormat="1" ht="15.75" x14ac:dyDescent="0.25">
      <c r="B6" s="157" t="s">
        <v>34</v>
      </c>
      <c r="C6" s="156"/>
      <c r="D6" s="128" t="s">
        <v>5</v>
      </c>
      <c r="E6" s="161"/>
      <c r="F6" s="161"/>
      <c r="G6" s="162"/>
      <c r="H6" s="161"/>
      <c r="I6" s="163"/>
      <c r="K6" s="164" t="s">
        <v>6</v>
      </c>
      <c r="L6" s="165" t="s">
        <v>50</v>
      </c>
      <c r="N6" s="161"/>
      <c r="O6" s="161"/>
      <c r="P6" s="161"/>
    </row>
    <row r="7" spans="2:16" s="154" customFormat="1" ht="15.75" x14ac:dyDescent="0.25">
      <c r="B7" s="157" t="s">
        <v>7</v>
      </c>
      <c r="C7" s="156"/>
      <c r="D7" s="128" t="s">
        <v>50</v>
      </c>
      <c r="E7" s="161"/>
      <c r="F7" s="161"/>
      <c r="G7" s="162"/>
      <c r="H7" s="161"/>
      <c r="I7" s="163"/>
      <c r="K7" s="164" t="s">
        <v>38</v>
      </c>
      <c r="L7" s="165" t="s">
        <v>50</v>
      </c>
      <c r="M7" s="168" t="s">
        <v>8</v>
      </c>
      <c r="N7" s="165"/>
      <c r="O7" s="159" t="s">
        <v>36</v>
      </c>
      <c r="P7" s="184">
        <v>7.6999999999999999E-2</v>
      </c>
    </row>
    <row r="8" spans="2:16" s="154" customFormat="1" ht="15.75" x14ac:dyDescent="0.25">
      <c r="B8" s="157" t="s">
        <v>9</v>
      </c>
      <c r="C8" s="156"/>
      <c r="D8" s="165" t="s">
        <v>47</v>
      </c>
      <c r="E8" s="161"/>
      <c r="F8" s="161"/>
      <c r="G8" s="162"/>
      <c r="H8" s="161"/>
      <c r="I8" s="163"/>
      <c r="L8" s="164" t="s">
        <v>40</v>
      </c>
      <c r="M8" s="166"/>
      <c r="O8" s="163" t="s">
        <v>37</v>
      </c>
      <c r="P8" s="169"/>
    </row>
    <row r="9" spans="2:16" s="9" customFormat="1" ht="16.5" customHeight="1" x14ac:dyDescent="0.25">
      <c r="B9" s="91"/>
      <c r="C9" s="8"/>
      <c r="D9" s="6"/>
      <c r="E9" s="6"/>
      <c r="F9" s="6"/>
      <c r="G9" s="7"/>
      <c r="H9" s="6"/>
      <c r="I9" s="8"/>
      <c r="J9" s="92"/>
      <c r="K9" s="92"/>
      <c r="L9" s="10"/>
      <c r="M9" s="6"/>
      <c r="N9" s="6"/>
      <c r="O9" s="6"/>
      <c r="P9" s="6"/>
    </row>
    <row r="10" spans="2:16" s="9" customFormat="1" ht="18" customHeight="1" x14ac:dyDescent="0.2">
      <c r="B10" s="188" t="s">
        <v>59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</row>
    <row r="11" spans="2:16" s="18" customFormat="1" ht="12" customHeight="1" x14ac:dyDescent="0.2">
      <c r="E11" s="139" t="s">
        <v>60</v>
      </c>
      <c r="F11" s="146" t="s">
        <v>10</v>
      </c>
      <c r="G11" s="135"/>
      <c r="H11" s="136" t="s">
        <v>57</v>
      </c>
      <c r="I11" s="137" t="s">
        <v>11</v>
      </c>
      <c r="J11" s="137" t="s">
        <v>11</v>
      </c>
      <c r="K11" s="137" t="s">
        <v>11</v>
      </c>
      <c r="L11" s="137" t="s">
        <v>11</v>
      </c>
      <c r="M11" s="137" t="s">
        <v>11</v>
      </c>
      <c r="N11" s="137" t="s">
        <v>11</v>
      </c>
      <c r="O11" s="137" t="s">
        <v>11</v>
      </c>
      <c r="P11" s="136" t="s">
        <v>11</v>
      </c>
    </row>
    <row r="12" spans="2:16" ht="12" customHeight="1" x14ac:dyDescent="0.2">
      <c r="B12" s="16" t="s">
        <v>45</v>
      </c>
      <c r="C12" s="15"/>
      <c r="D12" s="173" t="s">
        <v>44</v>
      </c>
      <c r="E12" s="182">
        <f>P7</f>
        <v>7.6999999999999999E-2</v>
      </c>
      <c r="F12" s="147">
        <f t="shared" ref="F12:F13" si="0">SUM(H12:P12)</f>
        <v>0</v>
      </c>
      <c r="G12" s="174"/>
      <c r="H12" s="175">
        <v>0</v>
      </c>
      <c r="I12" s="176">
        <v>0</v>
      </c>
      <c r="J12" s="176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80">
        <v>0</v>
      </c>
    </row>
    <row r="13" spans="2:16" ht="12" customHeight="1" x14ac:dyDescent="0.2">
      <c r="B13" s="25" t="s">
        <v>12</v>
      </c>
      <c r="C13" s="18"/>
      <c r="D13" s="19" t="s">
        <v>46</v>
      </c>
      <c r="E13" s="183">
        <f>E12</f>
        <v>7.6999999999999999E-2</v>
      </c>
      <c r="F13" s="147">
        <f t="shared" si="0"/>
        <v>0</v>
      </c>
      <c r="H13" s="79">
        <v>0</v>
      </c>
      <c r="I13" s="93">
        <v>0</v>
      </c>
      <c r="J13" s="93">
        <v>0</v>
      </c>
      <c r="K13" s="176">
        <v>0</v>
      </c>
      <c r="L13" s="176">
        <v>0</v>
      </c>
      <c r="M13" s="176">
        <v>0</v>
      </c>
      <c r="N13" s="93">
        <v>0</v>
      </c>
      <c r="O13" s="93">
        <v>0</v>
      </c>
      <c r="P13" s="79">
        <v>0</v>
      </c>
    </row>
    <row r="14" spans="2:16" ht="12" customHeight="1" x14ac:dyDescent="0.2">
      <c r="B14" s="25" t="s">
        <v>12</v>
      </c>
      <c r="C14" s="18"/>
      <c r="D14" s="19" t="s">
        <v>13</v>
      </c>
      <c r="E14" s="183">
        <f>E13</f>
        <v>7.6999999999999999E-2</v>
      </c>
      <c r="F14" s="147">
        <f>SUM(H14:P14)</f>
        <v>0</v>
      </c>
      <c r="H14" s="79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79">
        <v>0</v>
      </c>
    </row>
    <row r="15" spans="2:16" ht="12" customHeight="1" x14ac:dyDescent="0.2">
      <c r="B15" s="25" t="s">
        <v>12</v>
      </c>
      <c r="C15" s="18"/>
      <c r="D15" s="19" t="s">
        <v>14</v>
      </c>
      <c r="E15" s="183">
        <f>E14</f>
        <v>7.6999999999999999E-2</v>
      </c>
      <c r="F15" s="147">
        <f>SUM(H15:P15)</f>
        <v>0</v>
      </c>
      <c r="H15" s="79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79">
        <v>0</v>
      </c>
    </row>
    <row r="16" spans="2:16" ht="12" customHeight="1" x14ac:dyDescent="0.2">
      <c r="B16" s="25" t="s">
        <v>12</v>
      </c>
      <c r="C16" s="18"/>
      <c r="D16" s="19" t="s">
        <v>15</v>
      </c>
      <c r="E16" s="183">
        <f>E15</f>
        <v>7.6999999999999999E-2</v>
      </c>
      <c r="F16" s="148">
        <f>SUM(H16:P16)</f>
        <v>0</v>
      </c>
      <c r="G16" s="21"/>
      <c r="H16" s="81">
        <v>0</v>
      </c>
      <c r="I16" s="94">
        <v>0</v>
      </c>
      <c r="J16" s="94">
        <v>0</v>
      </c>
      <c r="K16" s="94">
        <v>0</v>
      </c>
      <c r="L16" s="94">
        <v>0</v>
      </c>
      <c r="M16" s="94">
        <v>0</v>
      </c>
      <c r="N16" s="94">
        <v>0</v>
      </c>
      <c r="O16" s="94">
        <v>0</v>
      </c>
      <c r="P16" s="81">
        <v>0</v>
      </c>
    </row>
    <row r="17" spans="2:16" s="4" customFormat="1" ht="12" customHeight="1" x14ac:dyDescent="0.2">
      <c r="B17" s="18" t="s">
        <v>16</v>
      </c>
      <c r="C17" s="18"/>
      <c r="D17" s="18"/>
      <c r="E17" s="18"/>
      <c r="F17" s="149">
        <f>SUM(F12:F16)</f>
        <v>0</v>
      </c>
      <c r="G17" s="23"/>
      <c r="H17" s="24">
        <f t="shared" ref="H17:P17" si="1">SUM(H12:H16)</f>
        <v>0</v>
      </c>
      <c r="I17" s="95">
        <f t="shared" si="1"/>
        <v>0</v>
      </c>
      <c r="J17" s="95">
        <f t="shared" si="1"/>
        <v>0</v>
      </c>
      <c r="K17" s="95">
        <f t="shared" si="1"/>
        <v>0</v>
      </c>
      <c r="L17" s="95">
        <f t="shared" si="1"/>
        <v>0</v>
      </c>
      <c r="M17" s="95">
        <f t="shared" si="1"/>
        <v>0</v>
      </c>
      <c r="N17" s="95">
        <f t="shared" si="1"/>
        <v>0</v>
      </c>
      <c r="O17" s="95">
        <f t="shared" si="1"/>
        <v>0</v>
      </c>
      <c r="P17" s="24">
        <f t="shared" si="1"/>
        <v>0</v>
      </c>
    </row>
    <row r="18" spans="2:16" s="4" customFormat="1" ht="12" customHeight="1" x14ac:dyDescent="0.2">
      <c r="B18" s="25" t="s">
        <v>51</v>
      </c>
      <c r="C18" s="18"/>
      <c r="D18" s="18"/>
      <c r="E18" s="170">
        <v>0</v>
      </c>
      <c r="F18" s="147">
        <f>SUM(H18:P18)</f>
        <v>0</v>
      </c>
      <c r="G18" s="26"/>
      <c r="H18" s="27">
        <f>ROUND(H17*(E18/(100+E18)/5),2)*5</f>
        <v>0</v>
      </c>
      <c r="I18" s="44">
        <f>ROUND(I17*(E18/(100+E18)/5),2)*5</f>
        <v>0</v>
      </c>
      <c r="J18" s="44">
        <f>ROUND(J17*(E18/(100+E18)/5),2)*5</f>
        <v>0</v>
      </c>
      <c r="K18" s="44">
        <f>ROUND(K17*(E18/(100+E18)/5),2)*5</f>
        <v>0</v>
      </c>
      <c r="L18" s="44">
        <f>ROUND(L17*(E18/(100+E18)/5),2)*5</f>
        <v>0</v>
      </c>
      <c r="M18" s="44">
        <f>ROUND(M17*(E18/(100+E18)/5),2)*5</f>
        <v>0</v>
      </c>
      <c r="N18" s="44">
        <f>ROUND(N17*(E18/(100+E18)/5),2)*5</f>
        <v>0</v>
      </c>
      <c r="O18" s="44">
        <f>ROUND(O17*(E18/(100+E18)/5),2)*5</f>
        <v>0</v>
      </c>
      <c r="P18" s="27">
        <f>ROUND(P17*(E18/(100+E18)/5),2)*5</f>
        <v>0</v>
      </c>
    </row>
    <row r="19" spans="2:16" s="4" customFormat="1" ht="12" customHeight="1" x14ac:dyDescent="0.2">
      <c r="B19" s="25" t="s">
        <v>61</v>
      </c>
      <c r="C19" s="18"/>
      <c r="D19" s="18"/>
      <c r="E19" s="181"/>
      <c r="F19" s="147">
        <f>SUM(H19:P19)</f>
        <v>0</v>
      </c>
      <c r="G19" s="26"/>
      <c r="H19" s="79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0</v>
      </c>
      <c r="P19" s="79">
        <v>0</v>
      </c>
    </row>
    <row r="20" spans="2:16" s="4" customFormat="1" ht="12" customHeight="1" x14ac:dyDescent="0.2">
      <c r="B20" s="28" t="s">
        <v>52</v>
      </c>
      <c r="C20" s="29"/>
      <c r="D20" s="29"/>
      <c r="E20" s="29"/>
      <c r="F20" s="147">
        <f>F18+F19</f>
        <v>0</v>
      </c>
      <c r="G20" s="2"/>
      <c r="H20" s="30">
        <f>H18+H19</f>
        <v>0</v>
      </c>
      <c r="I20" s="96">
        <f t="shared" ref="I20:P20" si="2">I18+I19</f>
        <v>0</v>
      </c>
      <c r="J20" s="96">
        <f t="shared" si="2"/>
        <v>0</v>
      </c>
      <c r="K20" s="96">
        <f t="shared" si="2"/>
        <v>0</v>
      </c>
      <c r="L20" s="96">
        <f t="shared" si="2"/>
        <v>0</v>
      </c>
      <c r="M20" s="96">
        <f t="shared" si="2"/>
        <v>0</v>
      </c>
      <c r="N20" s="96">
        <f t="shared" si="2"/>
        <v>0</v>
      </c>
      <c r="O20" s="96">
        <f t="shared" si="2"/>
        <v>0</v>
      </c>
      <c r="P20" s="30">
        <f t="shared" si="2"/>
        <v>0</v>
      </c>
    </row>
    <row r="21" spans="2:16" s="33" customFormat="1" ht="24" customHeight="1" x14ac:dyDescent="0.2">
      <c r="B21" s="16" t="s">
        <v>17</v>
      </c>
      <c r="C21" s="16"/>
      <c r="D21" s="16"/>
      <c r="E21" s="16"/>
      <c r="F21" s="149">
        <f>SUM(H21:P21)</f>
        <v>0</v>
      </c>
      <c r="G21" s="31"/>
      <c r="H21" s="32">
        <f t="shared" ref="H21:P21" si="3">H49</f>
        <v>0</v>
      </c>
      <c r="I21" s="97">
        <f t="shared" si="3"/>
        <v>0</v>
      </c>
      <c r="J21" s="97">
        <f t="shared" si="3"/>
        <v>0</v>
      </c>
      <c r="K21" s="97">
        <f t="shared" si="3"/>
        <v>0</v>
      </c>
      <c r="L21" s="97">
        <f t="shared" si="3"/>
        <v>0</v>
      </c>
      <c r="M21" s="97">
        <f t="shared" si="3"/>
        <v>0</v>
      </c>
      <c r="N21" s="97">
        <f t="shared" si="3"/>
        <v>0</v>
      </c>
      <c r="O21" s="97">
        <f t="shared" si="3"/>
        <v>0</v>
      </c>
      <c r="P21" s="32">
        <f t="shared" si="3"/>
        <v>0</v>
      </c>
    </row>
    <row r="22" spans="2:16" s="4" customFormat="1" ht="12" customHeight="1" x14ac:dyDescent="0.2">
      <c r="B22" s="25" t="s">
        <v>51</v>
      </c>
      <c r="C22" s="18"/>
      <c r="D22" s="18"/>
      <c r="E22" s="34">
        <f>E18</f>
        <v>0</v>
      </c>
      <c r="F22" s="147">
        <f>SUM(H22:P22)</f>
        <v>0</v>
      </c>
      <c r="G22" s="26"/>
      <c r="H22" s="27">
        <f>ROUND(H21*(E22/(100+E22)/5),2)*5</f>
        <v>0</v>
      </c>
      <c r="I22" s="44">
        <f>ROUND(I21*(E22/(100+E22)/5),2)*5</f>
        <v>0</v>
      </c>
      <c r="J22" s="44">
        <f>ROUND(J21*(E22/(100+E22)/5),2)*5</f>
        <v>0</v>
      </c>
      <c r="K22" s="44">
        <f>ROUND(K21*(E22/(100+E22)/5),2)*5</f>
        <v>0</v>
      </c>
      <c r="L22" s="44">
        <f>ROUND(L21*(E22/(100+E22)/5),2)*5</f>
        <v>0</v>
      </c>
      <c r="M22" s="44">
        <f>ROUND(M21*(E22/(100+E22)/5),2)*5</f>
        <v>0</v>
      </c>
      <c r="N22" s="44">
        <f>ROUND(N21*(E22/(100+E22)/5),2)*5</f>
        <v>0</v>
      </c>
      <c r="O22" s="44">
        <f>ROUND(O21*(E22/(100+E22)/5),2)*5</f>
        <v>0</v>
      </c>
      <c r="P22" s="27">
        <f>ROUND(P21*(E22/(100+E22)/5),2)*5</f>
        <v>0</v>
      </c>
    </row>
    <row r="23" spans="2:16" s="4" customFormat="1" ht="12" customHeight="1" x14ac:dyDescent="0.2">
      <c r="B23" s="25" t="s">
        <v>61</v>
      </c>
      <c r="C23" s="18"/>
      <c r="D23" s="18"/>
      <c r="E23" s="181"/>
      <c r="F23" s="147">
        <f>SUM(H23:P23)</f>
        <v>0</v>
      </c>
      <c r="G23" s="26"/>
      <c r="H23" s="79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79">
        <v>0</v>
      </c>
    </row>
    <row r="24" spans="2:16" s="4" customFormat="1" ht="12" customHeight="1" x14ac:dyDescent="0.2">
      <c r="B24" s="28" t="s">
        <v>52</v>
      </c>
      <c r="C24" s="29"/>
      <c r="D24" s="29"/>
      <c r="E24" s="29"/>
      <c r="F24" s="147">
        <f>F22+F23</f>
        <v>0</v>
      </c>
      <c r="G24" s="26"/>
      <c r="H24" s="30">
        <f>H22+H23</f>
        <v>0</v>
      </c>
      <c r="I24" s="96">
        <f t="shared" ref="I24:P24" si="4">I22+I23</f>
        <v>0</v>
      </c>
      <c r="J24" s="96">
        <f t="shared" si="4"/>
        <v>0</v>
      </c>
      <c r="K24" s="96">
        <f t="shared" si="4"/>
        <v>0</v>
      </c>
      <c r="L24" s="96">
        <f t="shared" si="4"/>
        <v>0</v>
      </c>
      <c r="M24" s="96">
        <f t="shared" si="4"/>
        <v>0</v>
      </c>
      <c r="N24" s="96">
        <f t="shared" si="4"/>
        <v>0</v>
      </c>
      <c r="O24" s="96">
        <f t="shared" si="4"/>
        <v>0</v>
      </c>
      <c r="P24" s="30">
        <f t="shared" si="4"/>
        <v>0</v>
      </c>
    </row>
    <row r="25" spans="2:16" ht="24" customHeight="1" x14ac:dyDescent="0.2">
      <c r="B25" s="16" t="s">
        <v>18</v>
      </c>
      <c r="C25" s="15"/>
      <c r="D25" s="15"/>
      <c r="E25" s="15"/>
      <c r="F25" s="149">
        <f>F21-F17</f>
        <v>0</v>
      </c>
      <c r="G25" s="31"/>
      <c r="H25" s="32">
        <f t="shared" ref="H25:P27" si="5">H21-H17</f>
        <v>0</v>
      </c>
      <c r="I25" s="97">
        <f t="shared" si="5"/>
        <v>0</v>
      </c>
      <c r="J25" s="97">
        <f t="shared" si="5"/>
        <v>0</v>
      </c>
      <c r="K25" s="97">
        <f t="shared" si="5"/>
        <v>0</v>
      </c>
      <c r="L25" s="97">
        <f t="shared" si="5"/>
        <v>0</v>
      </c>
      <c r="M25" s="97">
        <f t="shared" si="5"/>
        <v>0</v>
      </c>
      <c r="N25" s="97">
        <f t="shared" si="5"/>
        <v>0</v>
      </c>
      <c r="O25" s="97">
        <f t="shared" si="5"/>
        <v>0</v>
      </c>
      <c r="P25" s="32">
        <f t="shared" si="5"/>
        <v>0</v>
      </c>
    </row>
    <row r="26" spans="2:16" s="4" customFormat="1" ht="12" customHeight="1" x14ac:dyDescent="0.2">
      <c r="B26" s="25" t="s">
        <v>51</v>
      </c>
      <c r="C26" s="18"/>
      <c r="D26" s="18"/>
      <c r="E26" s="34">
        <f>E18</f>
        <v>0</v>
      </c>
      <c r="F26" s="147">
        <f>SUM(H26:P26)</f>
        <v>0</v>
      </c>
      <c r="G26" s="26"/>
      <c r="H26" s="27">
        <f t="shared" si="5"/>
        <v>0</v>
      </c>
      <c r="I26" s="44">
        <f t="shared" si="5"/>
        <v>0</v>
      </c>
      <c r="J26" s="44">
        <f t="shared" si="5"/>
        <v>0</v>
      </c>
      <c r="K26" s="44">
        <f t="shared" si="5"/>
        <v>0</v>
      </c>
      <c r="L26" s="44">
        <f t="shared" si="5"/>
        <v>0</v>
      </c>
      <c r="M26" s="44">
        <f t="shared" si="5"/>
        <v>0</v>
      </c>
      <c r="N26" s="44">
        <f t="shared" si="5"/>
        <v>0</v>
      </c>
      <c r="O26" s="44">
        <f t="shared" si="5"/>
        <v>0</v>
      </c>
      <c r="P26" s="27">
        <f t="shared" si="5"/>
        <v>0</v>
      </c>
    </row>
    <row r="27" spans="2:16" s="4" customFormat="1" ht="12" customHeight="1" x14ac:dyDescent="0.2">
      <c r="B27" s="25" t="s">
        <v>61</v>
      </c>
      <c r="C27" s="18"/>
      <c r="D27" s="18"/>
      <c r="E27" s="181"/>
      <c r="F27" s="147">
        <f>SUM(H27:P27)</f>
        <v>0</v>
      </c>
      <c r="G27" s="26"/>
      <c r="H27" s="27">
        <f>H23-H19</f>
        <v>0</v>
      </c>
      <c r="I27" s="44">
        <f t="shared" si="5"/>
        <v>0</v>
      </c>
      <c r="J27" s="44">
        <f t="shared" si="5"/>
        <v>0</v>
      </c>
      <c r="K27" s="44">
        <f t="shared" si="5"/>
        <v>0</v>
      </c>
      <c r="L27" s="44">
        <f t="shared" si="5"/>
        <v>0</v>
      </c>
      <c r="M27" s="44">
        <f t="shared" si="5"/>
        <v>0</v>
      </c>
      <c r="N27" s="44">
        <f t="shared" si="5"/>
        <v>0</v>
      </c>
      <c r="O27" s="44">
        <f t="shared" si="5"/>
        <v>0</v>
      </c>
      <c r="P27" s="27">
        <f t="shared" si="5"/>
        <v>0</v>
      </c>
    </row>
    <row r="28" spans="2:16" s="4" customFormat="1" ht="12" customHeight="1" x14ac:dyDescent="0.2">
      <c r="B28" s="28" t="s">
        <v>52</v>
      </c>
      <c r="C28" s="29"/>
      <c r="D28" s="29"/>
      <c r="E28" s="29"/>
      <c r="F28" s="148">
        <f>F26+F27</f>
        <v>0</v>
      </c>
      <c r="G28" s="21"/>
      <c r="H28" s="35">
        <f t="shared" ref="H28:P28" si="6">H26+H27</f>
        <v>0</v>
      </c>
      <c r="I28" s="98">
        <f t="shared" si="6"/>
        <v>0</v>
      </c>
      <c r="J28" s="98">
        <f t="shared" si="6"/>
        <v>0</v>
      </c>
      <c r="K28" s="98">
        <f t="shared" si="6"/>
        <v>0</v>
      </c>
      <c r="L28" s="98">
        <f t="shared" si="6"/>
        <v>0</v>
      </c>
      <c r="M28" s="98">
        <f t="shared" si="6"/>
        <v>0</v>
      </c>
      <c r="N28" s="98">
        <f t="shared" si="6"/>
        <v>0</v>
      </c>
      <c r="O28" s="98">
        <f t="shared" si="6"/>
        <v>0</v>
      </c>
      <c r="P28" s="35">
        <f t="shared" si="6"/>
        <v>0</v>
      </c>
    </row>
    <row r="29" spans="2:16" s="4" customFormat="1" ht="27.75" customHeight="1" x14ac:dyDescent="0.2">
      <c r="B29" s="25"/>
      <c r="C29" s="18"/>
      <c r="D29" s="18"/>
      <c r="E29" s="18"/>
      <c r="F29" s="18"/>
      <c r="G29" s="18"/>
      <c r="H29" s="18"/>
      <c r="I29" s="30"/>
      <c r="J29" s="30"/>
      <c r="K29" s="30"/>
      <c r="L29" s="30"/>
      <c r="M29" s="30"/>
      <c r="N29" s="30"/>
      <c r="O29" s="30"/>
      <c r="P29" s="30"/>
    </row>
    <row r="30" spans="2:16" s="59" customFormat="1" ht="18" customHeight="1" x14ac:dyDescent="0.2">
      <c r="B30" s="189" t="str">
        <f>CONCATENATE("Factures travaux à 10",TEXT(E47,"0.0%"))</f>
        <v>Factures travaux à 107.7%</v>
      </c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</row>
    <row r="31" spans="2:16" s="16" customFormat="1" ht="12" customHeight="1" x14ac:dyDescent="0.2">
      <c r="B31" s="133" t="s">
        <v>19</v>
      </c>
      <c r="C31" s="129"/>
      <c r="D31" s="130" t="s">
        <v>20</v>
      </c>
      <c r="E31" s="129"/>
      <c r="F31" s="131" t="s">
        <v>10</v>
      </c>
      <c r="G31" s="134"/>
      <c r="H31" s="150" t="str">
        <f t="shared" ref="H31:P31" si="7">H11</f>
        <v>CFC ...</v>
      </c>
      <c r="I31" s="151" t="str">
        <f t="shared" si="7"/>
        <v>CFC …</v>
      </c>
      <c r="J31" s="151" t="str">
        <f t="shared" si="7"/>
        <v>CFC …</v>
      </c>
      <c r="K31" s="151" t="str">
        <f t="shared" si="7"/>
        <v>CFC …</v>
      </c>
      <c r="L31" s="151" t="str">
        <f t="shared" si="7"/>
        <v>CFC …</v>
      </c>
      <c r="M31" s="151" t="str">
        <f t="shared" si="7"/>
        <v>CFC …</v>
      </c>
      <c r="N31" s="151" t="str">
        <f t="shared" si="7"/>
        <v>CFC …</v>
      </c>
      <c r="O31" s="151" t="str">
        <f t="shared" si="7"/>
        <v>CFC …</v>
      </c>
      <c r="P31" s="152" t="str">
        <f t="shared" si="7"/>
        <v>CFC …</v>
      </c>
    </row>
    <row r="32" spans="2:16" ht="12" customHeight="1" x14ac:dyDescent="0.2">
      <c r="B32" s="105" t="s">
        <v>41</v>
      </c>
      <c r="C32" s="140"/>
      <c r="D32" s="82" t="s">
        <v>58</v>
      </c>
      <c r="E32" s="15"/>
      <c r="F32" s="17">
        <f t="shared" ref="F32:F39" si="8">SUM(H32:P32)</f>
        <v>0</v>
      </c>
      <c r="G32" s="38"/>
      <c r="H32" s="171">
        <v>0</v>
      </c>
      <c r="I32" s="85">
        <v>0</v>
      </c>
      <c r="J32" s="85">
        <v>0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  <c r="P32" s="106">
        <v>0</v>
      </c>
    </row>
    <row r="33" spans="2:16" ht="12" customHeight="1" x14ac:dyDescent="0.2">
      <c r="B33" s="107"/>
      <c r="C33" s="140"/>
      <c r="D33" s="83"/>
      <c r="E33" s="15"/>
      <c r="F33" s="17">
        <f t="shared" si="8"/>
        <v>0</v>
      </c>
      <c r="G33" s="38"/>
      <c r="H33" s="84">
        <v>0</v>
      </c>
      <c r="I33" s="85">
        <v>0</v>
      </c>
      <c r="J33" s="85">
        <v>0</v>
      </c>
      <c r="K33" s="85">
        <v>0</v>
      </c>
      <c r="L33" s="85">
        <v>0</v>
      </c>
      <c r="M33" s="85">
        <v>0</v>
      </c>
      <c r="N33" s="85">
        <v>0</v>
      </c>
      <c r="O33" s="85">
        <v>0</v>
      </c>
      <c r="P33" s="106">
        <v>0</v>
      </c>
    </row>
    <row r="34" spans="2:16" ht="12" customHeight="1" x14ac:dyDescent="0.2">
      <c r="B34" s="107"/>
      <c r="C34" s="140"/>
      <c r="D34" s="83"/>
      <c r="E34" s="15"/>
      <c r="F34" s="17">
        <f>SUM(H34:P34)</f>
        <v>0</v>
      </c>
      <c r="G34" s="38"/>
      <c r="H34" s="84">
        <v>0</v>
      </c>
      <c r="I34" s="85">
        <v>0</v>
      </c>
      <c r="J34" s="85">
        <v>0</v>
      </c>
      <c r="K34" s="85">
        <v>0</v>
      </c>
      <c r="L34" s="85">
        <v>0</v>
      </c>
      <c r="M34" s="85">
        <v>0</v>
      </c>
      <c r="N34" s="85">
        <v>0</v>
      </c>
      <c r="O34" s="85">
        <v>0</v>
      </c>
      <c r="P34" s="106">
        <v>0</v>
      </c>
    </row>
    <row r="35" spans="2:16" ht="12" customHeight="1" x14ac:dyDescent="0.2">
      <c r="B35" s="107"/>
      <c r="C35" s="140"/>
      <c r="D35" s="83"/>
      <c r="E35" s="15"/>
      <c r="F35" s="17">
        <f t="shared" si="8"/>
        <v>0</v>
      </c>
      <c r="G35" s="38"/>
      <c r="H35" s="84">
        <v>0</v>
      </c>
      <c r="I35" s="85">
        <v>0</v>
      </c>
      <c r="J35" s="85">
        <v>0</v>
      </c>
      <c r="K35" s="85">
        <v>0</v>
      </c>
      <c r="L35" s="85">
        <v>0</v>
      </c>
      <c r="M35" s="85">
        <v>0</v>
      </c>
      <c r="N35" s="85">
        <v>0</v>
      </c>
      <c r="O35" s="85">
        <v>0</v>
      </c>
      <c r="P35" s="106">
        <v>0</v>
      </c>
    </row>
    <row r="36" spans="2:16" ht="12" customHeight="1" x14ac:dyDescent="0.2">
      <c r="B36" s="107"/>
      <c r="C36" s="140"/>
      <c r="D36" s="83"/>
      <c r="E36" s="15"/>
      <c r="F36" s="17">
        <f t="shared" si="8"/>
        <v>0</v>
      </c>
      <c r="G36" s="38"/>
      <c r="H36" s="84">
        <v>0</v>
      </c>
      <c r="I36" s="85">
        <v>0</v>
      </c>
      <c r="J36" s="85">
        <v>0</v>
      </c>
      <c r="K36" s="85">
        <v>0</v>
      </c>
      <c r="L36" s="85">
        <v>0</v>
      </c>
      <c r="M36" s="85">
        <v>0</v>
      </c>
      <c r="N36" s="85">
        <v>0</v>
      </c>
      <c r="O36" s="85">
        <v>0</v>
      </c>
      <c r="P36" s="106">
        <v>0</v>
      </c>
    </row>
    <row r="37" spans="2:16" ht="12" customHeight="1" x14ac:dyDescent="0.2">
      <c r="B37" s="107"/>
      <c r="C37" s="140"/>
      <c r="D37" s="83"/>
      <c r="E37" s="15"/>
      <c r="F37" s="17">
        <f t="shared" si="8"/>
        <v>0</v>
      </c>
      <c r="G37" s="38"/>
      <c r="H37" s="84">
        <v>0</v>
      </c>
      <c r="I37" s="85">
        <v>0</v>
      </c>
      <c r="J37" s="85">
        <v>0</v>
      </c>
      <c r="K37" s="85">
        <v>0</v>
      </c>
      <c r="L37" s="85">
        <v>0</v>
      </c>
      <c r="M37" s="85">
        <v>0</v>
      </c>
      <c r="N37" s="85">
        <v>0</v>
      </c>
      <c r="O37" s="85">
        <v>0</v>
      </c>
      <c r="P37" s="106">
        <v>0</v>
      </c>
    </row>
    <row r="38" spans="2:16" ht="12" customHeight="1" x14ac:dyDescent="0.2">
      <c r="B38" s="107"/>
      <c r="C38" s="140"/>
      <c r="D38" s="83"/>
      <c r="E38" s="15"/>
      <c r="F38" s="17">
        <f t="shared" si="8"/>
        <v>0</v>
      </c>
      <c r="G38" s="38"/>
      <c r="H38" s="84">
        <v>0</v>
      </c>
      <c r="I38" s="85">
        <v>0</v>
      </c>
      <c r="J38" s="85">
        <v>0</v>
      </c>
      <c r="K38" s="85">
        <v>0</v>
      </c>
      <c r="L38" s="85">
        <v>0</v>
      </c>
      <c r="M38" s="85">
        <v>0</v>
      </c>
      <c r="N38" s="85">
        <v>0</v>
      </c>
      <c r="O38" s="85">
        <v>0</v>
      </c>
      <c r="P38" s="106">
        <v>0</v>
      </c>
    </row>
    <row r="39" spans="2:16" ht="12" customHeight="1" x14ac:dyDescent="0.2">
      <c r="B39" s="107"/>
      <c r="C39" s="140"/>
      <c r="D39" s="83"/>
      <c r="E39" s="15"/>
      <c r="F39" s="17">
        <f t="shared" si="8"/>
        <v>0</v>
      </c>
      <c r="G39" s="38"/>
      <c r="H39" s="84">
        <v>0</v>
      </c>
      <c r="I39" s="85">
        <v>0</v>
      </c>
      <c r="J39" s="85">
        <v>0</v>
      </c>
      <c r="K39" s="85">
        <v>0</v>
      </c>
      <c r="L39" s="85">
        <v>0</v>
      </c>
      <c r="M39" s="85">
        <v>0</v>
      </c>
      <c r="N39" s="85">
        <v>0</v>
      </c>
      <c r="O39" s="85">
        <v>0</v>
      </c>
      <c r="P39" s="106">
        <v>0</v>
      </c>
    </row>
    <row r="40" spans="2:16" s="33" customFormat="1" ht="12" customHeight="1" x14ac:dyDescent="0.2">
      <c r="B40" s="108" t="s">
        <v>21</v>
      </c>
      <c r="C40" s="16"/>
      <c r="D40" s="16"/>
      <c r="E40" s="16"/>
      <c r="F40" s="22">
        <f>SUM(F32:F39)</f>
        <v>0</v>
      </c>
      <c r="G40" s="32"/>
      <c r="H40" s="39">
        <f t="shared" ref="H40:P40" si="9">SUM(H32:H39)</f>
        <v>0</v>
      </c>
      <c r="I40" s="40">
        <f t="shared" si="9"/>
        <v>0</v>
      </c>
      <c r="J40" s="40">
        <f t="shared" si="9"/>
        <v>0</v>
      </c>
      <c r="K40" s="40">
        <f t="shared" si="9"/>
        <v>0</v>
      </c>
      <c r="L40" s="40">
        <f t="shared" si="9"/>
        <v>0</v>
      </c>
      <c r="M40" s="40">
        <f t="shared" si="9"/>
        <v>0</v>
      </c>
      <c r="N40" s="40">
        <f t="shared" si="9"/>
        <v>0</v>
      </c>
      <c r="O40" s="40">
        <f t="shared" si="9"/>
        <v>0</v>
      </c>
      <c r="P40" s="109">
        <f t="shared" si="9"/>
        <v>0</v>
      </c>
    </row>
    <row r="41" spans="2:16" ht="12" customHeight="1" x14ac:dyDescent="0.2">
      <c r="B41" s="110" t="s">
        <v>22</v>
      </c>
      <c r="C41" s="41"/>
      <c r="D41" s="42" t="s">
        <v>23</v>
      </c>
      <c r="E41" s="127">
        <v>0</v>
      </c>
      <c r="F41" s="17">
        <f>SUM(H41:P41)</f>
        <v>0</v>
      </c>
      <c r="G41" s="38"/>
      <c r="H41" s="43">
        <f>ROUND(H40*(E41/5),2)*5</f>
        <v>0</v>
      </c>
      <c r="I41" s="44">
        <f>ROUND(I40*(E41/5),2)*5</f>
        <v>0</v>
      </c>
      <c r="J41" s="44">
        <f>ROUND(J40*(E41/5),2)*5</f>
        <v>0</v>
      </c>
      <c r="K41" s="44">
        <f>ROUND(K40*(E41/5),2)*5</f>
        <v>0</v>
      </c>
      <c r="L41" s="44">
        <f>ROUND(L40*(E41/5),2)*5</f>
        <v>0</v>
      </c>
      <c r="M41" s="44">
        <f>ROUND(M40*(E41/5),2)*5</f>
        <v>0</v>
      </c>
      <c r="N41" s="44">
        <f>ROUND(N40*(E41/5),2)*5</f>
        <v>0</v>
      </c>
      <c r="O41" s="44">
        <f>ROUND(O40*(E41/5),2)*5</f>
        <v>0</v>
      </c>
      <c r="P41" s="111">
        <f>ROUND(P40*(E41/5),2)*5</f>
        <v>0</v>
      </c>
    </row>
    <row r="42" spans="2:16" ht="12" customHeight="1" x14ac:dyDescent="0.2">
      <c r="B42" s="112"/>
      <c r="C42" s="41"/>
      <c r="D42" s="42" t="s">
        <v>24</v>
      </c>
      <c r="E42" s="127">
        <v>0</v>
      </c>
      <c r="F42" s="17">
        <f>SUM(H42:P42)</f>
        <v>0</v>
      </c>
      <c r="G42" s="38"/>
      <c r="H42" s="43">
        <f>ROUND((H40-H41)*E42/5,2)*5</f>
        <v>0</v>
      </c>
      <c r="I42" s="44">
        <f>ROUND((I40-I41)*E42/5,2)*5</f>
        <v>0</v>
      </c>
      <c r="J42" s="44">
        <f>ROUND((J40-J41)*E42/5,2)*5</f>
        <v>0</v>
      </c>
      <c r="K42" s="44">
        <f>ROUND((K40-K41)*E42/5,2)*5</f>
        <v>0</v>
      </c>
      <c r="L42" s="44">
        <f>ROUND((L40-L41)*E42/5,2)*5</f>
        <v>0</v>
      </c>
      <c r="M42" s="44">
        <f>ROUND((M40-M41)*E42/5,2)*5</f>
        <v>0</v>
      </c>
      <c r="N42" s="44">
        <f>ROUND((N40-N41)*E42/5,2)*5</f>
        <v>0</v>
      </c>
      <c r="O42" s="44">
        <f>ROUND((O40-O41)*E42/5,2)*5</f>
        <v>0</v>
      </c>
      <c r="P42" s="111">
        <f>ROUND((P40-P41)*E42/5,2)*5</f>
        <v>0</v>
      </c>
    </row>
    <row r="43" spans="2:16" ht="12" customHeight="1" x14ac:dyDescent="0.2">
      <c r="B43" s="112"/>
      <c r="C43" s="41"/>
      <c r="D43" s="42" t="s">
        <v>25</v>
      </c>
      <c r="E43" s="127">
        <v>0</v>
      </c>
      <c r="F43" s="17">
        <f>SUM(H43:P43)</f>
        <v>0</v>
      </c>
      <c r="G43" s="38"/>
      <c r="H43" s="43">
        <f>ROUND((H40-H41-H42)*E43/5,2)*5</f>
        <v>0</v>
      </c>
      <c r="I43" s="44">
        <f>ROUND((I40-I41-I42)*E43/5,2)*5</f>
        <v>0</v>
      </c>
      <c r="J43" s="44">
        <f>ROUND((J40-J41-J42)*E43/5,2)*5</f>
        <v>0</v>
      </c>
      <c r="K43" s="44">
        <f>ROUND((K40-K41-K42)*E43/5,2)*5</f>
        <v>0</v>
      </c>
      <c r="L43" s="44">
        <f>ROUND((L40-L41-L42)*E43/5,2)*5</f>
        <v>0</v>
      </c>
      <c r="M43" s="44">
        <f>ROUND((M40-M41-M42)*E43/5,2)*5</f>
        <v>0</v>
      </c>
      <c r="N43" s="44">
        <f>ROUND((N40-N41-N42)*E43/5,2)*5</f>
        <v>0</v>
      </c>
      <c r="O43" s="44">
        <f>ROUND((O40-O41-O42)*E43/5,2)*5</f>
        <v>0</v>
      </c>
      <c r="P43" s="111">
        <f>ROUND((P40-P41-P42)*E43/5,2)*5</f>
        <v>0</v>
      </c>
    </row>
    <row r="44" spans="2:16" ht="12" customHeight="1" x14ac:dyDescent="0.2">
      <c r="B44" s="108" t="s">
        <v>26</v>
      </c>
      <c r="C44" s="15"/>
      <c r="D44" s="15"/>
      <c r="E44" s="45"/>
      <c r="F44" s="22">
        <f>F40-F41-F42-F43</f>
        <v>0</v>
      </c>
      <c r="G44" s="32"/>
      <c r="H44" s="39">
        <f t="shared" ref="H44:P44" si="10">H40-H41-H42-H43</f>
        <v>0</v>
      </c>
      <c r="I44" s="40">
        <f t="shared" si="10"/>
        <v>0</v>
      </c>
      <c r="J44" s="40">
        <f t="shared" si="10"/>
        <v>0</v>
      </c>
      <c r="K44" s="40">
        <f t="shared" si="10"/>
        <v>0</v>
      </c>
      <c r="L44" s="40">
        <f t="shared" si="10"/>
        <v>0</v>
      </c>
      <c r="M44" s="40">
        <f t="shared" si="10"/>
        <v>0</v>
      </c>
      <c r="N44" s="40">
        <f t="shared" si="10"/>
        <v>0</v>
      </c>
      <c r="O44" s="40">
        <f t="shared" si="10"/>
        <v>0</v>
      </c>
      <c r="P44" s="109">
        <f t="shared" si="10"/>
        <v>0</v>
      </c>
    </row>
    <row r="45" spans="2:16" ht="12" customHeight="1" x14ac:dyDescent="0.2">
      <c r="B45" s="112" t="s">
        <v>27</v>
      </c>
      <c r="C45" s="15"/>
      <c r="D45" s="15"/>
      <c r="E45" s="45"/>
      <c r="F45" s="17">
        <f>SUM(H45:P45)</f>
        <v>0</v>
      </c>
      <c r="G45" s="38"/>
      <c r="H45" s="84">
        <v>0</v>
      </c>
      <c r="I45" s="85">
        <v>0</v>
      </c>
      <c r="J45" s="85">
        <v>0</v>
      </c>
      <c r="K45" s="85">
        <v>0</v>
      </c>
      <c r="L45" s="85">
        <v>0</v>
      </c>
      <c r="M45" s="85">
        <v>0</v>
      </c>
      <c r="N45" s="85">
        <v>0</v>
      </c>
      <c r="O45" s="85">
        <v>0</v>
      </c>
      <c r="P45" s="106">
        <v>0</v>
      </c>
    </row>
    <row r="46" spans="2:16" ht="12" customHeight="1" thickBot="1" x14ac:dyDescent="0.25">
      <c r="B46" s="108" t="s">
        <v>28</v>
      </c>
      <c r="C46" s="15"/>
      <c r="D46" s="15"/>
      <c r="E46" s="45"/>
      <c r="F46" s="22">
        <f>F44-F45</f>
        <v>0</v>
      </c>
      <c r="G46" s="32"/>
      <c r="H46" s="39">
        <f t="shared" ref="H46:P46" si="11">H44-H45</f>
        <v>0</v>
      </c>
      <c r="I46" s="40">
        <f t="shared" si="11"/>
        <v>0</v>
      </c>
      <c r="J46" s="40">
        <f t="shared" si="11"/>
        <v>0</v>
      </c>
      <c r="K46" s="40">
        <f t="shared" si="11"/>
        <v>0</v>
      </c>
      <c r="L46" s="40">
        <f t="shared" si="11"/>
        <v>0</v>
      </c>
      <c r="M46" s="40">
        <f t="shared" si="11"/>
        <v>0</v>
      </c>
      <c r="N46" s="40">
        <f t="shared" si="11"/>
        <v>0</v>
      </c>
      <c r="O46" s="40">
        <f t="shared" si="11"/>
        <v>0</v>
      </c>
      <c r="P46" s="109">
        <f t="shared" si="11"/>
        <v>0</v>
      </c>
    </row>
    <row r="47" spans="2:16" ht="12" customHeight="1" thickBot="1" x14ac:dyDescent="0.25">
      <c r="B47" s="112" t="s">
        <v>29</v>
      </c>
      <c r="C47" s="15"/>
      <c r="D47" s="15"/>
      <c r="E47" s="180">
        <v>7.6999999999999999E-2</v>
      </c>
      <c r="F47" s="17">
        <f>SUM(H47:P47)</f>
        <v>0</v>
      </c>
      <c r="G47" s="38"/>
      <c r="H47" s="43">
        <f>ROUND(H46*(E47/5),2)*5</f>
        <v>0</v>
      </c>
      <c r="I47" s="44">
        <f>ROUND(I46*(E47/5),2)*5</f>
        <v>0</v>
      </c>
      <c r="J47" s="44">
        <f>ROUND(J46*(E47/5),2)*5</f>
        <v>0</v>
      </c>
      <c r="K47" s="44">
        <f>ROUND(K46*(E47/5),2)*5</f>
        <v>0</v>
      </c>
      <c r="L47" s="44">
        <f>ROUND(L46*(E47/5),2)*5</f>
        <v>0</v>
      </c>
      <c r="M47" s="44">
        <f>ROUND(M46*(E47/5),2)*5</f>
        <v>0</v>
      </c>
      <c r="N47" s="44">
        <f>ROUND(N46*(E47/5),2)*5</f>
        <v>0</v>
      </c>
      <c r="O47" s="44">
        <f>ROUND(O46*(E47/5),2)*5</f>
        <v>0</v>
      </c>
      <c r="P47" s="111">
        <f>ROUND(P46*(E47/5),2)*5</f>
        <v>0</v>
      </c>
    </row>
    <row r="48" spans="2:16" ht="11.25" customHeight="1" thickBot="1" x14ac:dyDescent="0.25">
      <c r="B48" s="112"/>
      <c r="C48" s="15"/>
      <c r="D48" s="15"/>
      <c r="E48" s="46"/>
      <c r="F48" s="121"/>
      <c r="G48" s="47"/>
      <c r="H48" s="48"/>
      <c r="I48" s="49"/>
      <c r="J48" s="49"/>
      <c r="K48" s="49"/>
      <c r="L48" s="49"/>
      <c r="M48" s="49"/>
      <c r="N48" s="49"/>
      <c r="O48" s="49"/>
      <c r="P48" s="113"/>
    </row>
    <row r="49" spans="2:16" s="55" customFormat="1" ht="12" customHeight="1" thickBot="1" x14ac:dyDescent="0.25">
      <c r="B49" s="74" t="s">
        <v>53</v>
      </c>
      <c r="C49" s="50"/>
      <c r="D49" s="50"/>
      <c r="E49" s="51"/>
      <c r="F49" s="122">
        <f>F46+F47</f>
        <v>0</v>
      </c>
      <c r="G49" s="52"/>
      <c r="H49" s="53">
        <f t="shared" ref="H49:P49" si="12">H46+H47</f>
        <v>0</v>
      </c>
      <c r="I49" s="54">
        <f t="shared" si="12"/>
        <v>0</v>
      </c>
      <c r="J49" s="54">
        <f t="shared" si="12"/>
        <v>0</v>
      </c>
      <c r="K49" s="54">
        <f t="shared" si="12"/>
        <v>0</v>
      </c>
      <c r="L49" s="54">
        <f t="shared" si="12"/>
        <v>0</v>
      </c>
      <c r="M49" s="54">
        <f t="shared" si="12"/>
        <v>0</v>
      </c>
      <c r="N49" s="54">
        <f t="shared" si="12"/>
        <v>0</v>
      </c>
      <c r="O49" s="54">
        <f t="shared" si="12"/>
        <v>0</v>
      </c>
      <c r="P49" s="114">
        <f t="shared" si="12"/>
        <v>0</v>
      </c>
    </row>
    <row r="50" spans="2:16" ht="3" customHeight="1" x14ac:dyDescent="0.2">
      <c r="B50" s="112"/>
      <c r="C50" s="15"/>
      <c r="D50" s="15"/>
      <c r="E50" s="46"/>
      <c r="F50" s="17"/>
      <c r="G50" s="38"/>
      <c r="H50" s="43"/>
      <c r="I50" s="44"/>
      <c r="J50" s="44"/>
      <c r="K50" s="44"/>
      <c r="L50" s="44"/>
      <c r="M50" s="44"/>
      <c r="N50" s="44"/>
      <c r="O50" s="44"/>
      <c r="P50" s="111"/>
    </row>
    <row r="51" spans="2:16" s="59" customFormat="1" ht="12" customHeight="1" x14ac:dyDescent="0.2">
      <c r="B51" s="75" t="s">
        <v>30</v>
      </c>
      <c r="C51" s="56"/>
      <c r="D51" s="56"/>
      <c r="E51" s="57"/>
      <c r="F51" s="123">
        <f>SUM(H51:P51)</f>
        <v>0</v>
      </c>
      <c r="G51" s="58"/>
      <c r="H51" s="172">
        <v>0</v>
      </c>
      <c r="I51" s="86">
        <v>0</v>
      </c>
      <c r="J51" s="86">
        <v>0</v>
      </c>
      <c r="K51" s="86">
        <v>0</v>
      </c>
      <c r="L51" s="86">
        <v>0</v>
      </c>
      <c r="M51" s="86">
        <v>0</v>
      </c>
      <c r="N51" s="86">
        <v>0</v>
      </c>
      <c r="O51" s="86">
        <v>0</v>
      </c>
      <c r="P51" s="115">
        <v>0</v>
      </c>
    </row>
    <row r="52" spans="2:16" ht="3" customHeight="1" thickBot="1" x14ac:dyDescent="0.25">
      <c r="B52" s="112"/>
      <c r="C52" s="15"/>
      <c r="D52" s="15"/>
      <c r="E52" s="46"/>
      <c r="F52" s="17"/>
      <c r="G52" s="38"/>
      <c r="H52" s="43"/>
      <c r="I52" s="44"/>
      <c r="J52" s="44"/>
      <c r="K52" s="44"/>
      <c r="L52" s="44"/>
      <c r="M52" s="44"/>
      <c r="N52" s="44"/>
      <c r="O52" s="44"/>
      <c r="P52" s="111"/>
    </row>
    <row r="53" spans="2:16" s="55" customFormat="1" ht="12" customHeight="1" thickBot="1" x14ac:dyDescent="0.25">
      <c r="B53" s="74" t="s">
        <v>31</v>
      </c>
      <c r="C53" s="50"/>
      <c r="D53" s="50"/>
      <c r="E53" s="50"/>
      <c r="F53" s="122">
        <f>F49-F51</f>
        <v>0</v>
      </c>
      <c r="G53" s="52"/>
      <c r="H53" s="60">
        <f t="shared" ref="H53:P53" si="13">H49-H51</f>
        <v>0</v>
      </c>
      <c r="I53" s="61">
        <f t="shared" si="13"/>
        <v>0</v>
      </c>
      <c r="J53" s="61">
        <f t="shared" si="13"/>
        <v>0</v>
      </c>
      <c r="K53" s="61">
        <f t="shared" si="13"/>
        <v>0</v>
      </c>
      <c r="L53" s="61">
        <f t="shared" si="13"/>
        <v>0</v>
      </c>
      <c r="M53" s="61">
        <f t="shared" si="13"/>
        <v>0</v>
      </c>
      <c r="N53" s="61">
        <f t="shared" si="13"/>
        <v>0</v>
      </c>
      <c r="O53" s="61">
        <f t="shared" si="13"/>
        <v>0</v>
      </c>
      <c r="P53" s="116">
        <f t="shared" si="13"/>
        <v>0</v>
      </c>
    </row>
    <row r="54" spans="2:16" s="92" customFormat="1" ht="11.25" customHeight="1" x14ac:dyDescent="0.25">
      <c r="B54" s="91"/>
      <c r="C54" s="8"/>
      <c r="D54" s="6"/>
      <c r="E54" s="6"/>
      <c r="F54" s="7"/>
      <c r="G54" s="7"/>
      <c r="H54" s="6"/>
      <c r="I54" s="141"/>
      <c r="J54" s="142"/>
      <c r="K54" s="142"/>
      <c r="L54" s="143"/>
      <c r="M54" s="144"/>
      <c r="N54" s="144"/>
      <c r="O54" s="144"/>
      <c r="P54" s="6"/>
    </row>
    <row r="55" spans="2:16" s="59" customFormat="1" ht="18" customHeight="1" x14ac:dyDescent="0.2">
      <c r="B55" s="189" t="str">
        <f>IF(AND(E69=8.1%,E47=7.7%),CONCATENATE("Factures hausses contractuelles à 10",8.1," % - changement de TVA"),CONCATENATE("Factures hausses contractuelles à 10",TEXT(E47,"0.0%")))</f>
        <v>Factures hausses contractuelles à 108.1 % - changement de TVA</v>
      </c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</row>
    <row r="56" spans="2:16" s="33" customFormat="1" ht="12" customHeight="1" x14ac:dyDescent="0.2">
      <c r="B56" s="133" t="s">
        <v>19</v>
      </c>
      <c r="C56" s="129"/>
      <c r="D56" s="130" t="s">
        <v>20</v>
      </c>
      <c r="E56" s="129"/>
      <c r="F56" s="131" t="s">
        <v>10</v>
      </c>
      <c r="G56" s="132"/>
      <c r="H56" s="153" t="str">
        <f t="shared" ref="H56:P56" si="14">H31</f>
        <v>CFC ...</v>
      </c>
      <c r="I56" s="151" t="str">
        <f t="shared" si="14"/>
        <v>CFC …</v>
      </c>
      <c r="J56" s="151" t="str">
        <f t="shared" si="14"/>
        <v>CFC …</v>
      </c>
      <c r="K56" s="151" t="str">
        <f t="shared" si="14"/>
        <v>CFC …</v>
      </c>
      <c r="L56" s="151" t="str">
        <f t="shared" si="14"/>
        <v>CFC …</v>
      </c>
      <c r="M56" s="151" t="str">
        <f t="shared" si="14"/>
        <v>CFC …</v>
      </c>
      <c r="N56" s="151" t="str">
        <f t="shared" si="14"/>
        <v>CFC …</v>
      </c>
      <c r="O56" s="151" t="str">
        <f t="shared" si="14"/>
        <v>CFC …</v>
      </c>
      <c r="P56" s="152" t="str">
        <f t="shared" si="14"/>
        <v>CFC …</v>
      </c>
    </row>
    <row r="57" spans="2:16" ht="12" customHeight="1" x14ac:dyDescent="0.2">
      <c r="B57" s="105" t="s">
        <v>42</v>
      </c>
      <c r="C57" s="140"/>
      <c r="D57" s="82" t="s">
        <v>58</v>
      </c>
      <c r="E57" s="15"/>
      <c r="F57" s="17">
        <f t="shared" ref="F57:F69" si="15">SUM(H57:P57)</f>
        <v>0</v>
      </c>
      <c r="G57" s="38"/>
      <c r="H57" s="87">
        <v>0</v>
      </c>
      <c r="I57" s="85">
        <v>0</v>
      </c>
      <c r="J57" s="85">
        <v>0</v>
      </c>
      <c r="K57" s="85">
        <v>0</v>
      </c>
      <c r="L57" s="85">
        <v>0</v>
      </c>
      <c r="M57" s="85">
        <v>0</v>
      </c>
      <c r="N57" s="85">
        <v>0</v>
      </c>
      <c r="O57" s="85">
        <v>0</v>
      </c>
      <c r="P57" s="106">
        <v>0</v>
      </c>
    </row>
    <row r="58" spans="2:16" ht="12" customHeight="1" x14ac:dyDescent="0.2">
      <c r="B58" s="105"/>
      <c r="C58" s="140"/>
      <c r="D58" s="82"/>
      <c r="E58" s="15"/>
      <c r="F58" s="20">
        <f t="shared" ref="F58:F60" si="16">SUM(H58:P58)</f>
        <v>0</v>
      </c>
      <c r="G58" s="62"/>
      <c r="H58" s="88">
        <v>0</v>
      </c>
      <c r="I58" s="89">
        <v>0</v>
      </c>
      <c r="J58" s="89">
        <v>0</v>
      </c>
      <c r="K58" s="89">
        <v>0</v>
      </c>
      <c r="L58" s="89">
        <v>0</v>
      </c>
      <c r="M58" s="89">
        <v>0</v>
      </c>
      <c r="N58" s="89">
        <v>0</v>
      </c>
      <c r="O58" s="89">
        <v>0</v>
      </c>
      <c r="P58" s="117">
        <v>0</v>
      </c>
    </row>
    <row r="59" spans="2:16" ht="12" customHeight="1" x14ac:dyDescent="0.2">
      <c r="B59" s="105"/>
      <c r="C59" s="140"/>
      <c r="D59" s="82"/>
      <c r="E59" s="15"/>
      <c r="F59" s="20">
        <f t="shared" si="16"/>
        <v>0</v>
      </c>
      <c r="G59" s="62"/>
      <c r="H59" s="88">
        <v>0</v>
      </c>
      <c r="I59" s="89">
        <v>0</v>
      </c>
      <c r="J59" s="89">
        <v>0</v>
      </c>
      <c r="K59" s="89">
        <v>0</v>
      </c>
      <c r="L59" s="89">
        <v>0</v>
      </c>
      <c r="M59" s="89">
        <v>0</v>
      </c>
      <c r="N59" s="89">
        <v>0</v>
      </c>
      <c r="O59" s="89">
        <v>0</v>
      </c>
      <c r="P59" s="117">
        <v>0</v>
      </c>
    </row>
    <row r="60" spans="2:16" ht="12" customHeight="1" x14ac:dyDescent="0.2">
      <c r="B60" s="105"/>
      <c r="C60" s="140"/>
      <c r="D60" s="82"/>
      <c r="E60" s="15"/>
      <c r="F60" s="20">
        <f t="shared" si="16"/>
        <v>0</v>
      </c>
      <c r="G60" s="62"/>
      <c r="H60" s="88">
        <v>0</v>
      </c>
      <c r="I60" s="89">
        <v>0</v>
      </c>
      <c r="J60" s="89">
        <v>0</v>
      </c>
      <c r="K60" s="89">
        <v>0</v>
      </c>
      <c r="L60" s="89">
        <v>0</v>
      </c>
      <c r="M60" s="89">
        <v>0</v>
      </c>
      <c r="N60" s="89">
        <v>0</v>
      </c>
      <c r="O60" s="89">
        <v>0</v>
      </c>
      <c r="P60" s="117">
        <v>0</v>
      </c>
    </row>
    <row r="61" spans="2:16" ht="12" customHeight="1" x14ac:dyDescent="0.2">
      <c r="B61" s="107"/>
      <c r="C61" s="140"/>
      <c r="D61" s="83"/>
      <c r="E61" s="15"/>
      <c r="F61" s="20">
        <f t="shared" si="15"/>
        <v>0</v>
      </c>
      <c r="G61" s="62"/>
      <c r="H61" s="88">
        <v>0</v>
      </c>
      <c r="I61" s="89">
        <v>0</v>
      </c>
      <c r="J61" s="89">
        <v>0</v>
      </c>
      <c r="K61" s="89">
        <v>0</v>
      </c>
      <c r="L61" s="89">
        <v>0</v>
      </c>
      <c r="M61" s="89">
        <v>0</v>
      </c>
      <c r="N61" s="89">
        <v>0</v>
      </c>
      <c r="O61" s="89">
        <v>0</v>
      </c>
      <c r="P61" s="117">
        <v>0</v>
      </c>
    </row>
    <row r="62" spans="2:16" s="33" customFormat="1" ht="12" customHeight="1" x14ac:dyDescent="0.2">
      <c r="B62" s="108" t="s">
        <v>21</v>
      </c>
      <c r="C62" s="16"/>
      <c r="D62" s="16"/>
      <c r="E62" s="16"/>
      <c r="F62" s="124">
        <f>SUM(F57:F61)</f>
        <v>0</v>
      </c>
      <c r="G62" s="24"/>
      <c r="H62" s="63">
        <f t="shared" ref="H62:P62" si="17">SUM(H57:H61)</f>
        <v>0</v>
      </c>
      <c r="I62" s="64">
        <f t="shared" si="17"/>
        <v>0</v>
      </c>
      <c r="J62" s="64">
        <f t="shared" si="17"/>
        <v>0</v>
      </c>
      <c r="K62" s="64">
        <f t="shared" si="17"/>
        <v>0</v>
      </c>
      <c r="L62" s="64">
        <f t="shared" si="17"/>
        <v>0</v>
      </c>
      <c r="M62" s="64">
        <f t="shared" si="17"/>
        <v>0</v>
      </c>
      <c r="N62" s="64">
        <f t="shared" si="17"/>
        <v>0</v>
      </c>
      <c r="O62" s="64">
        <f t="shared" si="17"/>
        <v>0</v>
      </c>
      <c r="P62" s="118">
        <f t="shared" si="17"/>
        <v>0</v>
      </c>
    </row>
    <row r="63" spans="2:16" ht="12" customHeight="1" x14ac:dyDescent="0.2">
      <c r="B63" s="110" t="s">
        <v>22</v>
      </c>
      <c r="C63" s="41"/>
      <c r="D63" s="42" t="s">
        <v>23</v>
      </c>
      <c r="E63" s="126">
        <f>E41</f>
        <v>0</v>
      </c>
      <c r="F63" s="17">
        <f t="shared" si="15"/>
        <v>0</v>
      </c>
      <c r="G63" s="38"/>
      <c r="H63" s="27">
        <f>ROUND(H62*(E63/5),2)*5</f>
        <v>0</v>
      </c>
      <c r="I63" s="44">
        <f>ROUND(I62*(E63/5),2)*5</f>
        <v>0</v>
      </c>
      <c r="J63" s="44">
        <f>ROUND(J62*(E63/5),2)*5</f>
        <v>0</v>
      </c>
      <c r="K63" s="44">
        <f>ROUND(K62*(E63/5),2)*5</f>
        <v>0</v>
      </c>
      <c r="L63" s="44">
        <f>ROUND(L62*(E63/5),2)*5</f>
        <v>0</v>
      </c>
      <c r="M63" s="44">
        <f>ROUND(M62*(E63/5),2)*5</f>
        <v>0</v>
      </c>
      <c r="N63" s="44">
        <f>ROUND(N62*(E63/5),2)*5</f>
        <v>0</v>
      </c>
      <c r="O63" s="44">
        <f>ROUND(O62*(E63/5),2)*5</f>
        <v>0</v>
      </c>
      <c r="P63" s="111">
        <f>ROUND(P62*(E63/5),2)*5</f>
        <v>0</v>
      </c>
    </row>
    <row r="64" spans="2:16" ht="12" customHeight="1" x14ac:dyDescent="0.2">
      <c r="B64" s="112"/>
      <c r="C64" s="41"/>
      <c r="D64" s="42" t="s">
        <v>24</v>
      </c>
      <c r="E64" s="126">
        <f>E42</f>
        <v>0</v>
      </c>
      <c r="F64" s="17">
        <f t="shared" si="15"/>
        <v>0</v>
      </c>
      <c r="G64" s="38"/>
      <c r="H64" s="27">
        <f>ROUND((H62-H63)*E64/5,2)*5</f>
        <v>0</v>
      </c>
      <c r="I64" s="44">
        <f>ROUND((I62-I63)*E64/5,2)*5</f>
        <v>0</v>
      </c>
      <c r="J64" s="44">
        <f>ROUND((J62-J63)*E64/5,2)*5</f>
        <v>0</v>
      </c>
      <c r="K64" s="44">
        <f>ROUND((K62-K63)*E64/5,2)*5</f>
        <v>0</v>
      </c>
      <c r="L64" s="44">
        <f>ROUND((L62-L63)*E64/5,2)*5</f>
        <v>0</v>
      </c>
      <c r="M64" s="44">
        <f>ROUND((M62-M63)*E64/5,2)*5</f>
        <v>0</v>
      </c>
      <c r="N64" s="44">
        <f>ROUND((N62-N63)*E64/5,2)*5</f>
        <v>0</v>
      </c>
      <c r="O64" s="44">
        <f>ROUND((O62-O63)*E$64/5,2)*5</f>
        <v>0</v>
      </c>
      <c r="P64" s="111">
        <f>ROUND((P62-P63)*E64/5,2)*5</f>
        <v>0</v>
      </c>
    </row>
    <row r="65" spans="2:16" ht="12" customHeight="1" x14ac:dyDescent="0.2">
      <c r="B65" s="112"/>
      <c r="C65" s="41"/>
      <c r="D65" s="42" t="s">
        <v>25</v>
      </c>
      <c r="E65" s="126">
        <f>E43</f>
        <v>0</v>
      </c>
      <c r="F65" s="20">
        <f t="shared" si="15"/>
        <v>0</v>
      </c>
      <c r="G65" s="62"/>
      <c r="H65" s="65">
        <f>ROUND((H62-H63-H64)*E65/5,2)*5</f>
        <v>0</v>
      </c>
      <c r="I65" s="66">
        <f>ROUND((I62-I63-I64)*E65/5,2)*5</f>
        <v>0</v>
      </c>
      <c r="J65" s="66">
        <f>ROUND((J62-J63-J64)*E65/5,2)*5</f>
        <v>0</v>
      </c>
      <c r="K65" s="66">
        <f>ROUND((K62-K63-K64)*E65/5,2)*5</f>
        <v>0</v>
      </c>
      <c r="L65" s="66">
        <f>ROUND((L62-L63-L64)*E65/5,2)*5</f>
        <v>0</v>
      </c>
      <c r="M65" s="66">
        <f>ROUND((M62-M63-M64)*E65/5,2)*5</f>
        <v>0</v>
      </c>
      <c r="N65" s="66">
        <f>ROUND((N62-N63-N64)*E65/5,2)*5</f>
        <v>0</v>
      </c>
      <c r="O65" s="66">
        <f>ROUND((O62-O63-O64)*E65/5,2)*5</f>
        <v>0</v>
      </c>
      <c r="P65" s="119">
        <f>ROUND((P62-P63-P64)*E65/5,2)*5</f>
        <v>0</v>
      </c>
    </row>
    <row r="66" spans="2:16" ht="12" customHeight="1" x14ac:dyDescent="0.2">
      <c r="B66" s="108" t="s">
        <v>26</v>
      </c>
      <c r="C66" s="15"/>
      <c r="D66" s="15"/>
      <c r="E66" s="45"/>
      <c r="F66" s="124">
        <f t="shared" si="15"/>
        <v>0</v>
      </c>
      <c r="G66" s="24"/>
      <c r="H66" s="63">
        <f t="shared" ref="H66:P66" si="18">H62-H63-H64-H65</f>
        <v>0</v>
      </c>
      <c r="I66" s="64">
        <f t="shared" si="18"/>
        <v>0</v>
      </c>
      <c r="J66" s="64">
        <f t="shared" si="18"/>
        <v>0</v>
      </c>
      <c r="K66" s="64">
        <f t="shared" si="18"/>
        <v>0</v>
      </c>
      <c r="L66" s="64">
        <f t="shared" si="18"/>
        <v>0</v>
      </c>
      <c r="M66" s="64">
        <f t="shared" si="18"/>
        <v>0</v>
      </c>
      <c r="N66" s="64">
        <f t="shared" si="18"/>
        <v>0</v>
      </c>
      <c r="O66" s="64">
        <f t="shared" si="18"/>
        <v>0</v>
      </c>
      <c r="P66" s="118">
        <f t="shared" si="18"/>
        <v>0</v>
      </c>
    </row>
    <row r="67" spans="2:16" ht="12" customHeight="1" x14ac:dyDescent="0.2">
      <c r="B67" s="112" t="s">
        <v>27</v>
      </c>
      <c r="C67" s="15"/>
      <c r="D67" s="15"/>
      <c r="E67" s="45"/>
      <c r="F67" s="17">
        <f t="shared" si="15"/>
        <v>0</v>
      </c>
      <c r="G67" s="38"/>
      <c r="H67" s="87">
        <v>0</v>
      </c>
      <c r="I67" s="85">
        <v>0</v>
      </c>
      <c r="J67" s="85">
        <v>0</v>
      </c>
      <c r="K67" s="85">
        <v>0</v>
      </c>
      <c r="L67" s="85">
        <v>0</v>
      </c>
      <c r="M67" s="85">
        <v>0</v>
      </c>
      <c r="N67" s="85">
        <v>0</v>
      </c>
      <c r="O67" s="85">
        <v>0</v>
      </c>
      <c r="P67" s="106">
        <v>0</v>
      </c>
    </row>
    <row r="68" spans="2:16" ht="12" customHeight="1" thickBot="1" x14ac:dyDescent="0.25">
      <c r="B68" s="108" t="s">
        <v>26</v>
      </c>
      <c r="C68" s="15"/>
      <c r="D68" s="15"/>
      <c r="E68" s="45"/>
      <c r="F68" s="22">
        <f t="shared" si="15"/>
        <v>0</v>
      </c>
      <c r="G68" s="32"/>
      <c r="H68" s="67">
        <f t="shared" ref="H68:P68" si="19">H66-H67</f>
        <v>0</v>
      </c>
      <c r="I68" s="40">
        <f t="shared" si="19"/>
        <v>0</v>
      </c>
      <c r="J68" s="40">
        <f t="shared" si="19"/>
        <v>0</v>
      </c>
      <c r="K68" s="40">
        <f t="shared" si="19"/>
        <v>0</v>
      </c>
      <c r="L68" s="40">
        <f t="shared" si="19"/>
        <v>0</v>
      </c>
      <c r="M68" s="40">
        <f t="shared" si="19"/>
        <v>0</v>
      </c>
      <c r="N68" s="40">
        <f t="shared" si="19"/>
        <v>0</v>
      </c>
      <c r="O68" s="40">
        <f t="shared" si="19"/>
        <v>0</v>
      </c>
      <c r="P68" s="109">
        <f t="shared" si="19"/>
        <v>0</v>
      </c>
    </row>
    <row r="69" spans="2:16" ht="12" customHeight="1" thickBot="1" x14ac:dyDescent="0.25">
      <c r="B69" s="112" t="s">
        <v>29</v>
      </c>
      <c r="C69" s="15"/>
      <c r="D69" s="15"/>
      <c r="E69" s="180">
        <v>8.1000000000000003E-2</v>
      </c>
      <c r="F69" s="124">
        <f t="shared" si="15"/>
        <v>0</v>
      </c>
      <c r="G69" s="38"/>
      <c r="H69" s="27">
        <f>ROUND(H68*(E69/5),2)*5</f>
        <v>0</v>
      </c>
      <c r="I69" s="44">
        <f>ROUND(I68*(E69/5),2)*5</f>
        <v>0</v>
      </c>
      <c r="J69" s="44">
        <f>ROUND(J68*(E69/5),2)*5</f>
        <v>0</v>
      </c>
      <c r="K69" s="44">
        <f>ROUND(K68*(E69/5),2)*5</f>
        <v>0</v>
      </c>
      <c r="L69" s="44">
        <f>ROUND(L68*(E69/5),2)*5</f>
        <v>0</v>
      </c>
      <c r="M69" s="44">
        <f>ROUND(M68*(E69/5),2)*5</f>
        <v>0</v>
      </c>
      <c r="N69" s="44">
        <f>ROUND(N68*(E69/5),2)*5</f>
        <v>0</v>
      </c>
      <c r="O69" s="44">
        <f>ROUND(O68*(E69/5),2)*5</f>
        <v>0</v>
      </c>
      <c r="P69" s="111">
        <f>ROUND(P68*(E69/5),2)*5</f>
        <v>0</v>
      </c>
    </row>
    <row r="70" spans="2:16" ht="15.75" customHeight="1" thickBot="1" x14ac:dyDescent="0.25">
      <c r="B70" s="112"/>
      <c r="C70" s="15"/>
      <c r="D70" s="178" t="b">
        <f>IF(AND(E47=8.1%,E69=7.7%),"CONTRÔLER TVA ?!")</f>
        <v>0</v>
      </c>
      <c r="E70" s="46"/>
      <c r="F70" s="121"/>
      <c r="G70" s="47"/>
      <c r="H70" s="48"/>
      <c r="I70" s="49"/>
      <c r="J70" s="49"/>
      <c r="K70" s="49"/>
      <c r="L70" s="49"/>
      <c r="M70" s="49"/>
      <c r="N70" s="49"/>
      <c r="O70" s="49"/>
      <c r="P70" s="113"/>
    </row>
    <row r="71" spans="2:16" s="55" customFormat="1" ht="12" customHeight="1" thickBot="1" x14ac:dyDescent="0.25">
      <c r="B71" s="177" t="str">
        <f>IF(E69=8.1%,"TOTAL NET TTC (108.1%)","TOTAL NET TTC (107.7%)")</f>
        <v>TOTAL NET TTC (108.1%)</v>
      </c>
      <c r="C71" s="50"/>
      <c r="D71" s="50"/>
      <c r="E71" s="51"/>
      <c r="F71" s="122">
        <f>SUM(H71:P71)</f>
        <v>0</v>
      </c>
      <c r="G71" s="52"/>
      <c r="H71" s="68">
        <f t="shared" ref="H71:P71" si="20">H68+H69</f>
        <v>0</v>
      </c>
      <c r="I71" s="54">
        <f t="shared" si="20"/>
        <v>0</v>
      </c>
      <c r="J71" s="54">
        <f t="shared" si="20"/>
        <v>0</v>
      </c>
      <c r="K71" s="54">
        <f t="shared" si="20"/>
        <v>0</v>
      </c>
      <c r="L71" s="54">
        <f t="shared" si="20"/>
        <v>0</v>
      </c>
      <c r="M71" s="54">
        <f t="shared" si="20"/>
        <v>0</v>
      </c>
      <c r="N71" s="54">
        <f t="shared" si="20"/>
        <v>0</v>
      </c>
      <c r="O71" s="54">
        <f t="shared" si="20"/>
        <v>0</v>
      </c>
      <c r="P71" s="114">
        <f t="shared" si="20"/>
        <v>0</v>
      </c>
    </row>
    <row r="72" spans="2:16" ht="2.25" customHeight="1" x14ac:dyDescent="0.2">
      <c r="B72" s="112"/>
      <c r="C72" s="15"/>
      <c r="D72" s="15"/>
      <c r="E72" s="46"/>
      <c r="F72" s="17"/>
      <c r="G72" s="38"/>
      <c r="H72" s="43"/>
      <c r="I72" s="44"/>
      <c r="J72" s="44"/>
      <c r="K72" s="44"/>
      <c r="L72" s="44"/>
      <c r="M72" s="44"/>
      <c r="N72" s="44"/>
      <c r="O72" s="44"/>
      <c r="P72" s="111"/>
    </row>
    <row r="73" spans="2:16" s="59" customFormat="1" ht="12" customHeight="1" x14ac:dyDescent="0.2">
      <c r="B73" s="75" t="s">
        <v>30</v>
      </c>
      <c r="C73" s="56"/>
      <c r="D73" s="56"/>
      <c r="E73" s="57"/>
      <c r="F73" s="123">
        <f>SUM(H73:P73)</f>
        <v>0</v>
      </c>
      <c r="G73" s="58"/>
      <c r="H73" s="90">
        <v>0</v>
      </c>
      <c r="I73" s="86">
        <v>0</v>
      </c>
      <c r="J73" s="86">
        <v>0</v>
      </c>
      <c r="K73" s="86">
        <v>0</v>
      </c>
      <c r="L73" s="86">
        <v>0</v>
      </c>
      <c r="M73" s="86">
        <v>0</v>
      </c>
      <c r="N73" s="86">
        <v>0</v>
      </c>
      <c r="O73" s="86">
        <v>0</v>
      </c>
      <c r="P73" s="115">
        <v>0</v>
      </c>
    </row>
    <row r="74" spans="2:16" ht="2.25" customHeight="1" thickBot="1" x14ac:dyDescent="0.25">
      <c r="B74" s="112"/>
      <c r="C74" s="15"/>
      <c r="D74" s="15"/>
      <c r="E74" s="46"/>
      <c r="F74" s="17"/>
      <c r="G74" s="38"/>
      <c r="H74" s="43"/>
      <c r="I74" s="44"/>
      <c r="J74" s="44"/>
      <c r="K74" s="44"/>
      <c r="L74" s="44"/>
      <c r="M74" s="44"/>
      <c r="N74" s="44"/>
      <c r="O74" s="44"/>
      <c r="P74" s="111"/>
    </row>
    <row r="75" spans="2:16" s="55" customFormat="1" ht="12" customHeight="1" thickBot="1" x14ac:dyDescent="0.25">
      <c r="B75" s="74" t="s">
        <v>31</v>
      </c>
      <c r="C75" s="50"/>
      <c r="D75" s="50"/>
      <c r="E75" s="51"/>
      <c r="F75" s="122">
        <f>SUM(H75:P75)</f>
        <v>0</v>
      </c>
      <c r="G75" s="52"/>
      <c r="H75" s="69">
        <f t="shared" ref="H75:P75" si="21">H71-H73</f>
        <v>0</v>
      </c>
      <c r="I75" s="61">
        <f t="shared" si="21"/>
        <v>0</v>
      </c>
      <c r="J75" s="61">
        <f t="shared" si="21"/>
        <v>0</v>
      </c>
      <c r="K75" s="61">
        <f t="shared" si="21"/>
        <v>0</v>
      </c>
      <c r="L75" s="61">
        <f t="shared" si="21"/>
        <v>0</v>
      </c>
      <c r="M75" s="61">
        <f t="shared" si="21"/>
        <v>0</v>
      </c>
      <c r="N75" s="61">
        <f t="shared" si="21"/>
        <v>0</v>
      </c>
      <c r="O75" s="61">
        <f t="shared" si="21"/>
        <v>0</v>
      </c>
      <c r="P75" s="116">
        <f t="shared" si="21"/>
        <v>0</v>
      </c>
    </row>
    <row r="76" spans="2:16" s="92" customFormat="1" ht="11.25" customHeight="1" x14ac:dyDescent="0.25">
      <c r="B76" s="91"/>
      <c r="C76" s="8"/>
      <c r="D76" s="6"/>
      <c r="E76" s="6"/>
      <c r="F76" s="7"/>
      <c r="G76" s="7"/>
      <c r="H76" s="6"/>
      <c r="I76" s="141"/>
      <c r="J76" s="142"/>
      <c r="K76" s="142"/>
      <c r="L76" s="143"/>
      <c r="M76" s="144"/>
      <c r="N76" s="144"/>
      <c r="O76" s="144"/>
      <c r="P76" s="6"/>
    </row>
    <row r="77" spans="2:16" s="59" customFormat="1" ht="18" customHeight="1" x14ac:dyDescent="0.2">
      <c r="B77" s="189" t="s">
        <v>32</v>
      </c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</row>
    <row r="78" spans="2:16" s="33" customFormat="1" ht="12" customHeight="1" x14ac:dyDescent="0.2">
      <c r="B78" s="138"/>
      <c r="C78" s="16"/>
      <c r="D78" s="139"/>
      <c r="E78" s="16"/>
      <c r="F78" s="131" t="s">
        <v>10</v>
      </c>
      <c r="G78" s="132"/>
      <c r="H78" s="153" t="str">
        <f t="shared" ref="H78:P78" si="22">H11</f>
        <v>CFC ...</v>
      </c>
      <c r="I78" s="151" t="str">
        <f t="shared" si="22"/>
        <v>CFC …</v>
      </c>
      <c r="J78" s="151" t="str">
        <f t="shared" si="22"/>
        <v>CFC …</v>
      </c>
      <c r="K78" s="151" t="str">
        <f t="shared" si="22"/>
        <v>CFC …</v>
      </c>
      <c r="L78" s="151" t="str">
        <f t="shared" si="22"/>
        <v>CFC …</v>
      </c>
      <c r="M78" s="151" t="str">
        <f t="shared" si="22"/>
        <v>CFC …</v>
      </c>
      <c r="N78" s="151" t="str">
        <f t="shared" si="22"/>
        <v>CFC …</v>
      </c>
      <c r="O78" s="151" t="str">
        <f t="shared" si="22"/>
        <v>CFC …</v>
      </c>
      <c r="P78" s="153" t="str">
        <f t="shared" si="22"/>
        <v>CFC …</v>
      </c>
    </row>
    <row r="79" spans="2:16" s="37" customFormat="1" ht="9.75" customHeight="1" thickBot="1" x14ac:dyDescent="0.25">
      <c r="B79" s="36"/>
      <c r="C79" s="70"/>
      <c r="D79" s="71"/>
      <c r="E79" s="70"/>
      <c r="F79" s="125"/>
      <c r="G79" s="72"/>
      <c r="H79" s="73"/>
      <c r="I79" s="99"/>
      <c r="J79" s="99"/>
      <c r="K79" s="99"/>
      <c r="L79" s="99"/>
      <c r="M79" s="99"/>
      <c r="N79" s="99"/>
      <c r="O79" s="99"/>
      <c r="P79" s="73"/>
    </row>
    <row r="80" spans="2:16" s="55" customFormat="1" ht="12" customHeight="1" thickBot="1" x14ac:dyDescent="0.25">
      <c r="B80" s="74" t="s">
        <v>55</v>
      </c>
      <c r="C80" s="50"/>
      <c r="D80" s="50"/>
      <c r="E80" s="50"/>
      <c r="F80" s="122">
        <f>SUM(H80:P80)</f>
        <v>0</v>
      </c>
      <c r="G80" s="68"/>
      <c r="H80" s="68">
        <f>H49+H71</f>
        <v>0</v>
      </c>
      <c r="I80" s="54">
        <f t="shared" ref="I80:P80" si="23">I49+I71</f>
        <v>0</v>
      </c>
      <c r="J80" s="54">
        <f t="shared" si="23"/>
        <v>0</v>
      </c>
      <c r="K80" s="54">
        <f t="shared" si="23"/>
        <v>0</v>
      </c>
      <c r="L80" s="54">
        <f t="shared" si="23"/>
        <v>0</v>
      </c>
      <c r="M80" s="54">
        <f t="shared" si="23"/>
        <v>0</v>
      </c>
      <c r="N80" s="54">
        <f t="shared" si="23"/>
        <v>0</v>
      </c>
      <c r="O80" s="54">
        <f t="shared" si="23"/>
        <v>0</v>
      </c>
      <c r="P80" s="68">
        <f t="shared" si="23"/>
        <v>0</v>
      </c>
    </row>
    <row r="81" spans="2:16" ht="3" customHeight="1" x14ac:dyDescent="0.2">
      <c r="B81" s="112"/>
      <c r="C81" s="15"/>
      <c r="D81" s="15"/>
      <c r="E81" s="46"/>
      <c r="F81" s="17"/>
      <c r="G81" s="38"/>
      <c r="H81" s="43"/>
      <c r="I81" s="44"/>
      <c r="J81" s="44"/>
      <c r="K81" s="44"/>
      <c r="L81" s="44"/>
      <c r="M81" s="44"/>
      <c r="N81" s="44"/>
      <c r="O81" s="44"/>
      <c r="P81" s="111"/>
    </row>
    <row r="82" spans="2:16" s="59" customFormat="1" ht="12" customHeight="1" x14ac:dyDescent="0.2">
      <c r="B82" s="75" t="s">
        <v>48</v>
      </c>
      <c r="C82" s="56"/>
      <c r="D82" s="56"/>
      <c r="E82" s="57"/>
      <c r="F82" s="123">
        <f>SUM(H82:P82)</f>
        <v>0</v>
      </c>
      <c r="G82" s="58"/>
      <c r="H82" s="76">
        <f t="shared" ref="H82:P82" si="24">H51+H73</f>
        <v>0</v>
      </c>
      <c r="I82" s="100">
        <f t="shared" si="24"/>
        <v>0</v>
      </c>
      <c r="J82" s="100">
        <f t="shared" si="24"/>
        <v>0</v>
      </c>
      <c r="K82" s="100">
        <f t="shared" si="24"/>
        <v>0</v>
      </c>
      <c r="L82" s="100">
        <f t="shared" si="24"/>
        <v>0</v>
      </c>
      <c r="M82" s="100">
        <f t="shared" si="24"/>
        <v>0</v>
      </c>
      <c r="N82" s="100">
        <f t="shared" si="24"/>
        <v>0</v>
      </c>
      <c r="O82" s="100">
        <f t="shared" si="24"/>
        <v>0</v>
      </c>
      <c r="P82" s="76">
        <f t="shared" si="24"/>
        <v>0</v>
      </c>
    </row>
    <row r="83" spans="2:16" ht="3" customHeight="1" thickBot="1" x14ac:dyDescent="0.25">
      <c r="B83" s="112"/>
      <c r="C83" s="15"/>
      <c r="D83" s="15"/>
      <c r="E83" s="46"/>
      <c r="F83" s="17"/>
      <c r="G83" s="38"/>
      <c r="H83" s="43"/>
      <c r="I83" s="44"/>
      <c r="J83" s="44"/>
      <c r="K83" s="44"/>
      <c r="L83" s="44"/>
      <c r="M83" s="44"/>
      <c r="N83" s="44"/>
      <c r="O83" s="44"/>
      <c r="P83" s="111"/>
    </row>
    <row r="84" spans="2:16" s="55" customFormat="1" ht="12" customHeight="1" thickBot="1" x14ac:dyDescent="0.25">
      <c r="B84" s="74" t="s">
        <v>49</v>
      </c>
      <c r="C84" s="50"/>
      <c r="D84" s="50"/>
      <c r="E84" s="50"/>
      <c r="F84" s="122">
        <f>F80-F82</f>
        <v>0</v>
      </c>
      <c r="G84" s="68"/>
      <c r="H84" s="69">
        <f t="shared" ref="H84:P84" si="25">H80-H82</f>
        <v>0</v>
      </c>
      <c r="I84" s="61">
        <f t="shared" si="25"/>
        <v>0</v>
      </c>
      <c r="J84" s="61">
        <f t="shared" si="25"/>
        <v>0</v>
      </c>
      <c r="K84" s="61">
        <f t="shared" si="25"/>
        <v>0</v>
      </c>
      <c r="L84" s="61">
        <f t="shared" si="25"/>
        <v>0</v>
      </c>
      <c r="M84" s="61">
        <f t="shared" si="25"/>
        <v>0</v>
      </c>
      <c r="N84" s="61">
        <f t="shared" si="25"/>
        <v>0</v>
      </c>
      <c r="O84" s="61">
        <f t="shared" si="25"/>
        <v>0</v>
      </c>
      <c r="P84" s="69">
        <f t="shared" si="25"/>
        <v>0</v>
      </c>
    </row>
    <row r="85" spans="2:16" s="9" customFormat="1" ht="11.25" customHeight="1" x14ac:dyDescent="0.25">
      <c r="B85" s="11"/>
      <c r="C85" s="12"/>
      <c r="D85" s="13"/>
      <c r="E85" s="13"/>
      <c r="F85" s="14"/>
      <c r="G85" s="14"/>
      <c r="H85" s="13"/>
      <c r="I85" s="101"/>
      <c r="J85" s="102"/>
      <c r="K85" s="102"/>
      <c r="L85" s="103"/>
      <c r="M85" s="104"/>
      <c r="N85" s="104"/>
      <c r="O85" s="104"/>
      <c r="P85" s="13"/>
    </row>
    <row r="86" spans="2:16" ht="12" customHeight="1" x14ac:dyDescent="0.2">
      <c r="B86" s="5"/>
      <c r="C86" s="15"/>
      <c r="D86" s="15"/>
      <c r="E86" s="15"/>
      <c r="F86" s="15"/>
      <c r="H86" s="15"/>
      <c r="I86" s="15"/>
      <c r="J86" s="15"/>
      <c r="K86" s="15"/>
      <c r="L86" s="15"/>
      <c r="M86" s="15"/>
      <c r="N86" s="15"/>
      <c r="O86" s="15"/>
      <c r="P86" s="15"/>
    </row>
    <row r="87" spans="2:16" ht="12" customHeight="1" x14ac:dyDescent="0.2">
      <c r="B87" s="77" t="s">
        <v>35</v>
      </c>
      <c r="G87" s="1"/>
      <c r="P87" s="179" t="s">
        <v>56</v>
      </c>
    </row>
    <row r="88" spans="2:16" ht="12" customHeight="1" x14ac:dyDescent="0.2">
      <c r="B88" s="77" t="s">
        <v>39</v>
      </c>
    </row>
    <row r="89" spans="2:16" ht="12" customHeight="1" x14ac:dyDescent="0.2">
      <c r="B89" s="77"/>
      <c r="I89" s="78"/>
      <c r="J89" s="77"/>
      <c r="K89" s="77"/>
    </row>
    <row r="90" spans="2:16" s="154" customFormat="1" ht="15" x14ac:dyDescent="0.2">
      <c r="B90" s="154" t="s">
        <v>33</v>
      </c>
      <c r="F90" s="154" t="s">
        <v>33</v>
      </c>
      <c r="G90" s="155"/>
      <c r="J90" s="154" t="s">
        <v>33</v>
      </c>
      <c r="M90" s="156" t="s">
        <v>33</v>
      </c>
    </row>
    <row r="91" spans="2:16" s="154" customFormat="1" ht="19.5" customHeight="1" x14ac:dyDescent="0.2">
      <c r="B91" s="154" t="s">
        <v>43</v>
      </c>
      <c r="F91" s="154" t="s">
        <v>63</v>
      </c>
      <c r="G91" s="155"/>
      <c r="J91" s="154" t="s">
        <v>54</v>
      </c>
      <c r="M91" s="154" t="s">
        <v>62</v>
      </c>
    </row>
    <row r="92" spans="2:16" ht="12" customHeight="1" x14ac:dyDescent="0.2"/>
    <row r="93" spans="2:16" ht="12" customHeight="1" x14ac:dyDescent="0.2"/>
    <row r="94" spans="2:16" ht="12" customHeight="1" x14ac:dyDescent="0.2"/>
    <row r="95" spans="2:16" ht="12" customHeight="1" x14ac:dyDescent="0.2"/>
    <row r="96" spans="2:1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</sheetData>
  <mergeCells count="5">
    <mergeCell ref="B1:P1"/>
    <mergeCell ref="B10:P10"/>
    <mergeCell ref="B30:P30"/>
    <mergeCell ref="B55:P55"/>
    <mergeCell ref="B77:P77"/>
  </mergeCells>
  <conditionalFormatting sqref="D70">
    <cfRule type="cellIs" dxfId="0" priority="1" operator="equal">
      <formula>FALSE</formula>
    </cfRule>
  </conditionalFormatting>
  <dataValidations disablePrompts="1" count="1">
    <dataValidation type="list" allowBlank="1" showInputMessage="1" showErrorMessage="1" sqref="E69 E47 P7 E13:E16" xr:uid="{00599E2D-69EB-4408-AAA1-C5EAED4E29DD}">
      <formula1>"7.7%,8.1%"</formula1>
    </dataValidation>
  </dataValidations>
  <pageMargins left="0.35433070866141736" right="0.39370078740157483" top="0.68874999999999997" bottom="0.78740157480314965" header="0.25374999999999998" footer="0.19685039370078741"/>
  <pageSetup paperSize="9" scale="58" orientation="portrait" r:id="rId1"/>
  <headerFooter differentFirst="1" alignWithMargins="0">
    <oddHeader>&amp;L&amp;G</oddHeader>
    <oddFooter>&amp;L&amp;8ARC_FORMULAIRE_3967&amp;C&amp;8V 1 - 20.06.11&amp;R&amp;6&amp;P/&amp;N</oddFooter>
    <firstHeader>&amp;L&amp;G</firstHeader>
    <firstFooter>&amp;L&amp;G &amp;8ARC_FORMULAIRE_3967&amp;C&amp;8V 7.1 - 26.04.2024&amp;R&amp;8&amp;P/&amp;N</firstFooter>
  </headerFooter>
  <ignoredErrors>
    <ignoredError sqref="E13:E16" unlockedFormula="1"/>
  </ignoredError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DECOMPTE FINAL</vt:lpstr>
    </vt:vector>
  </TitlesOfParts>
  <Company>Hospices Cantonaux - CHUV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ddacosta</dc:creator>
  <cp:lastModifiedBy>Derre Fanny</cp:lastModifiedBy>
  <cp:lastPrinted>2012-04-24T07:43:29Z</cp:lastPrinted>
  <dcterms:created xsi:type="dcterms:W3CDTF">2006-10-05T11:22:21Z</dcterms:created>
  <dcterms:modified xsi:type="dcterms:W3CDTF">2024-04-26T13:54:21Z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DVERSION">
    <vt:lpwstr>986083</vt:lpwstr>
  </property>
  <property fmtid="{D5CDD505-2E9C-101B-9397-08002B2CF9AE}" pid="3" name="DATABASENAME">
    <vt:lpwstr>VDOC_CHUV</vt:lpwstr>
  </property>
  <property fmtid="{D5CDD505-2E9C-101B-9397-08002B2CF9AE}" pid="4" name="HTTPMODE">
    <vt:lpwstr>http://</vt:lpwstr>
  </property>
  <property fmtid="{D5CDD505-2E9C-101B-9397-08002B2CF9AE}" pid="5" name="IIS_SERVERNAME">
    <vt:lpwstr>VDS1</vt:lpwstr>
  </property>
  <property fmtid="{D5CDD505-2E9C-101B-9397-08002B2CF9AE}" pid="6" name="IIS_SERVER">
    <vt:lpwstr>gedchuv.intranet.chuv</vt:lpwstr>
  </property>
  <property fmtid="{D5CDD505-2E9C-101B-9397-08002B2CF9AE}" pid="7" name="DB_GUID">
    <vt:lpwstr>{9CF397AD-894F-4ECE-94F3-CA5DB7B59846}</vt:lpwstr>
  </property>
  <property fmtid="{D5CDD505-2E9C-101B-9397-08002B2CF9AE}" pid="8" name="CHECKOUTBY">
    <vt:lpwstr>Derre Fanny</vt:lpwstr>
  </property>
  <property fmtid="{D5CDD505-2E9C-101B-9397-08002B2CF9AE}" pid="9" name="CHECKOUTBY_USERID">
    <vt:lpwstr>1055286</vt:lpwstr>
  </property>
  <property fmtid="{D5CDD505-2E9C-101B-9397-08002B2CF9AE}" pid="10" name="CHECKOUTDATE">
    <vt:lpwstr>26/04/2024</vt:lpwstr>
  </property>
  <property fmtid="{D5CDD505-2E9C-101B-9397-08002B2CF9AE}" pid="11" name="VERSION">
    <vt:lpwstr>7.1</vt:lpwstr>
  </property>
  <property fmtid="{D5CDD505-2E9C-101B-9397-08002B2CF9AE}" pid="12" name="CURSTEPNAME">
    <vt:lpwstr>Application</vt:lpwstr>
  </property>
  <property fmtid="{D5CDD505-2E9C-101B-9397-08002B2CF9AE}" pid="13" name="CUROPENAME">
    <vt:lpwstr>Not implemented</vt:lpwstr>
  </property>
  <property fmtid="{D5CDD505-2E9C-101B-9397-08002B2CF9AE}" pid="14" name="NEXTOPENAME">
    <vt:lpwstr>Not implemented</vt:lpwstr>
  </property>
  <property fmtid="{D5CDD505-2E9C-101B-9397-08002B2CF9AE}" pid="15" name="RESPNAME">
    <vt:lpwstr>Derre Fanny</vt:lpwstr>
  </property>
  <property fmtid="{D5CDD505-2E9C-101B-9397-08002B2CF9AE}" pid="16" name="CREATORNAME">
    <vt:lpwstr>Derre Fanny</vt:lpwstr>
  </property>
  <property fmtid="{D5CDD505-2E9C-101B-9397-08002B2CF9AE}" pid="17" name="CREATEDATE">
    <vt:lpwstr>26/04/2024</vt:lpwstr>
  </property>
  <property fmtid="{D5CDD505-2E9C-101B-9397-08002B2CF9AE}" pid="18" name="VERIFICATORNAME">
    <vt:lpwstr/>
  </property>
  <property fmtid="{D5CDD505-2E9C-101B-9397-08002B2CF9AE}" pid="19" name="VERIFICATIONDATE">
    <vt:lpwstr/>
  </property>
  <property fmtid="{D5CDD505-2E9C-101B-9397-08002B2CF9AE}" pid="20" name="REDACTORNAME">
    <vt:lpwstr/>
  </property>
  <property fmtid="{D5CDD505-2E9C-101B-9397-08002B2CF9AE}" pid="21" name="REDACTIONDATE">
    <vt:lpwstr/>
  </property>
  <property fmtid="{D5CDD505-2E9C-101B-9397-08002B2CF9AE}" pid="22" name="APPROBATORNAME">
    <vt:lpwstr/>
  </property>
  <property fmtid="{D5CDD505-2E9C-101B-9397-08002B2CF9AE}" pid="23" name="APPROBATIONDATE">
    <vt:lpwstr/>
  </property>
  <property fmtid="{D5CDD505-2E9C-101B-9397-08002B2CF9AE}" pid="24" name="IDFILE">
    <vt:lpwstr>1476656</vt:lpwstr>
  </property>
  <property fmtid="{D5CDD505-2E9C-101B-9397-08002B2CF9AE}" pid="25" name="CHECKSUM">
    <vt:lpwstr>46864</vt:lpwstr>
  </property>
  <property fmtid="{D5CDD505-2E9C-101B-9397-08002B2CF9AE}" pid="26" name="IDENTITIES">
    <vt:lpwstr/>
  </property>
  <property fmtid="{D5CDD505-2E9C-101B-9397-08002B2CF9AE}" pid="27" name="ENTITYNAME">
    <vt:lpwstr/>
  </property>
  <property fmtid="{D5CDD505-2E9C-101B-9397-08002B2CF9AE}" pid="28" name="VDOC_FREE_TYPE">
    <vt:lpwstr>FORMULAIRE</vt:lpwstr>
  </property>
  <property fmtid="{D5CDD505-2E9C-101B-9397-08002B2CF9AE}" pid="29" name="TITLE">
    <vt:lpwstr>1. ARRETE DE COMPTE</vt:lpwstr>
  </property>
  <property fmtid="{D5CDD505-2E9C-101B-9397-08002B2CF9AE}" pid="30" name="REFERENCE">
    <vt:lpwstr>ARC_FORMULAIRE_3967</vt:lpwstr>
  </property>
  <property fmtid="{D5CDD505-2E9C-101B-9397-08002B2CF9AE}" pid="31" name="VDOC_FREE_LISTE_DES_SERVICES">
    <vt:lpwstr>ARC</vt:lpwstr>
  </property>
  <property fmtid="{D5CDD505-2E9C-101B-9397-08002B2CF9AE}" pid="32" name="OFFICIAL">
    <vt:lpwstr>Derre Fanny</vt:lpwstr>
  </property>
</Properties>
</file>